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6.7.64\04情報政策課\情報政策\501 ★統計★\08 統計でみる東広島\統計でみる東広島2021\030最終校正\01エクセルデータ\"/>
    </mc:Choice>
  </mc:AlternateContent>
  <bookViews>
    <workbookView xWindow="14520" yWindow="50" windowWidth="6000" windowHeight="10260" tabRatio="756" activeTab="4"/>
  </bookViews>
  <sheets>
    <sheet name="2-9年階層（国）" sheetId="21" r:id="rId1"/>
    <sheet name="2-10動態" sheetId="20" r:id="rId2"/>
    <sheet name="2-11動態" sheetId="7" r:id="rId3"/>
    <sheet name="2-11（参考）" sheetId="5" state="hidden" r:id="rId4"/>
    <sheet name="2-12転入出,13県内転入出" sheetId="8" r:id="rId5"/>
    <sheet name="2-14配偶者,15高齢単身" sheetId="23" r:id="rId6"/>
    <sheet name="2-16家族類型別世帯数、17 65歳以上" sheetId="24" r:id="rId7"/>
    <sheet name="2-18高齢夫婦,19外国人推移" sheetId="22" r:id="rId8"/>
    <sheet name="2-20外国人 (国籍別)" sheetId="25" r:id="rId9"/>
  </sheets>
  <externalReferences>
    <externalReference r:id="rId10"/>
  </externalReferences>
  <definedNames>
    <definedName name="_xlnm._FilterDatabase" localSheetId="8" hidden="1">'2-20外国人 (国籍別)'!$A$4:$G$29</definedName>
    <definedName name="_xlnm.Print_Area" localSheetId="1">'2-10動態'!$A$1:$M$27</definedName>
    <definedName name="_xlnm.Print_Area" localSheetId="3">'2-11（参考）'!$A$1:$AG$44</definedName>
    <definedName name="_xlnm.Print_Area" localSheetId="2">'2-11動態'!$A$1:$AJ$59</definedName>
    <definedName name="_xlnm.Print_Area" localSheetId="4">'2-12転入出,13県内転入出'!$A$1:$Q$42</definedName>
    <definedName name="_xlnm.Print_Area" localSheetId="5">'2-14配偶者,15高齢単身'!$A$1:$Y$45</definedName>
    <definedName name="_xlnm.Print_Area" localSheetId="7">'2-18高齢夫婦,19外国人推移'!$A$1:$Y$40</definedName>
    <definedName name="_xlnm.Print_Area" localSheetId="8">'2-20外国人 (国籍別)'!$A$1:$G$54</definedName>
    <definedName name="_xlnm.Print_Area" localSheetId="0">'2-9年階層（国）'!$A$1:$G$37</definedName>
    <definedName name="安芸津出生">[1]基礎資料!$R$26</definedName>
    <definedName name="河内出生">[1]基礎資料!$N$26</definedName>
    <definedName name="高屋出生">[1]基礎資料!$R$6</definedName>
    <definedName name="黒瀬出生">[1]基礎資料!$B$26</definedName>
    <definedName name="志和出生">[1]基礎資料!$N$6</definedName>
    <definedName name="西条出生">[1]基礎資料!$F$6</definedName>
    <definedName name="八本松出生">[1]基礎資料!$J$6</definedName>
    <definedName name="福富出生">[1]基礎資料!$F$26</definedName>
    <definedName name="豊栄出生">[1]基礎資料!$J$26</definedName>
  </definedNames>
  <calcPr calcId="162913"/>
</workbook>
</file>

<file path=xl/calcChain.xml><?xml version="1.0" encoding="utf-8"?>
<calcChain xmlns="http://schemas.openxmlformats.org/spreadsheetml/2006/main">
  <c r="N8" i="22" l="1"/>
  <c r="N9" i="22"/>
  <c r="L9" i="22"/>
  <c r="P9" i="22"/>
  <c r="J9" i="22"/>
  <c r="Q27" i="8" l="1"/>
  <c r="H6" i="24" l="1"/>
  <c r="H10" i="24"/>
  <c r="Q5" i="8" l="1"/>
  <c r="Q6" i="8"/>
  <c r="Q7" i="8"/>
  <c r="Q8" i="8"/>
  <c r="Q9" i="8"/>
  <c r="Q10" i="8"/>
  <c r="Q11" i="8"/>
  <c r="Q12" i="8"/>
  <c r="Q13" i="8"/>
  <c r="Q14" i="8"/>
  <c r="Q15" i="8"/>
  <c r="Q16" i="8"/>
  <c r="L20" i="7"/>
  <c r="H5" i="20" l="1"/>
  <c r="X20" i="7" l="1"/>
  <c r="AJ20" i="7"/>
  <c r="L37" i="7"/>
  <c r="X37" i="7"/>
  <c r="X54" i="7" l="1"/>
  <c r="AJ54" i="7" l="1"/>
  <c r="L54" i="7"/>
  <c r="H7" i="20" l="1"/>
  <c r="H6" i="20"/>
  <c r="F23" i="24" l="1"/>
  <c r="F22" i="24" s="1"/>
  <c r="G23" i="24"/>
  <c r="G22" i="24" s="1"/>
  <c r="H23" i="24"/>
  <c r="H22" i="24" s="1"/>
  <c r="W44" i="23" l="1"/>
  <c r="W43" i="23"/>
  <c r="U42" i="23"/>
  <c r="S42" i="23"/>
  <c r="Q42" i="23"/>
  <c r="O42" i="23"/>
  <c r="M42" i="23"/>
  <c r="K42" i="23"/>
  <c r="I42" i="23"/>
  <c r="G42" i="23"/>
  <c r="E42" i="23"/>
  <c r="W41" i="23"/>
  <c r="W40" i="23"/>
  <c r="U39" i="23"/>
  <c r="S39" i="23"/>
  <c r="Q39" i="23"/>
  <c r="O39" i="23"/>
  <c r="M39" i="23"/>
  <c r="K39" i="23"/>
  <c r="I39" i="23"/>
  <c r="G39" i="23"/>
  <c r="E39" i="23"/>
  <c r="W38" i="23"/>
  <c r="W37" i="23"/>
  <c r="U36" i="23"/>
  <c r="S36" i="23"/>
  <c r="Q36" i="23"/>
  <c r="O36" i="23"/>
  <c r="M36" i="23"/>
  <c r="K36" i="23"/>
  <c r="I36" i="23"/>
  <c r="G36" i="23"/>
  <c r="E36" i="23"/>
  <c r="W35" i="23"/>
  <c r="W34" i="23"/>
  <c r="U33" i="23"/>
  <c r="S33" i="23"/>
  <c r="Q33" i="23"/>
  <c r="O33" i="23"/>
  <c r="M33" i="23"/>
  <c r="K33" i="23"/>
  <c r="I33" i="23"/>
  <c r="G33" i="23"/>
  <c r="E33" i="23"/>
  <c r="W32" i="23"/>
  <c r="W31" i="23"/>
  <c r="U30" i="23"/>
  <c r="S30" i="23"/>
  <c r="S28" i="23" s="1"/>
  <c r="Q30" i="23"/>
  <c r="O30" i="23"/>
  <c r="M30" i="23"/>
  <c r="K30" i="23"/>
  <c r="I30" i="23"/>
  <c r="G30" i="23"/>
  <c r="E30" i="23"/>
  <c r="D20" i="23"/>
  <c r="D19" i="23"/>
  <c r="D18" i="23"/>
  <c r="D17" i="23"/>
  <c r="D16" i="23"/>
  <c r="D15" i="23"/>
  <c r="D14" i="23"/>
  <c r="D13" i="23"/>
  <c r="D12" i="23"/>
  <c r="D11" i="23"/>
  <c r="D10" i="23"/>
  <c r="D9" i="23"/>
  <c r="D8" i="23"/>
  <c r="D7" i="23"/>
  <c r="D6" i="23"/>
  <c r="X5" i="23"/>
  <c r="V5" i="23"/>
  <c r="T5" i="23"/>
  <c r="R5" i="23"/>
  <c r="P5" i="23"/>
  <c r="N5" i="23"/>
  <c r="L5" i="23"/>
  <c r="J5" i="23"/>
  <c r="H5" i="23"/>
  <c r="F5" i="23"/>
  <c r="K28" i="23" l="1"/>
  <c r="W33" i="23"/>
  <c r="I28" i="23"/>
  <c r="G28" i="23"/>
  <c r="O28" i="23"/>
  <c r="Q28" i="23"/>
  <c r="E28" i="23"/>
  <c r="M28" i="23"/>
  <c r="U28" i="23"/>
  <c r="W42" i="23"/>
  <c r="W39" i="23"/>
  <c r="W36" i="23"/>
  <c r="W30" i="23"/>
  <c r="D5" i="23"/>
  <c r="W28" i="23" l="1"/>
  <c r="I5" i="20" l="1"/>
  <c r="D7" i="20" l="1"/>
  <c r="I7" i="20" s="1"/>
  <c r="D6" i="20"/>
  <c r="I6" i="20" s="1"/>
  <c r="H8" i="22" l="1"/>
  <c r="N12" i="22"/>
  <c r="H12" i="22" s="1"/>
  <c r="X20" i="5" l="1"/>
  <c r="X7" i="5"/>
  <c r="G27" i="21" l="1"/>
  <c r="G33" i="21"/>
  <c r="G30" i="21"/>
  <c r="N14" i="22" l="1"/>
  <c r="H14" i="22" s="1"/>
  <c r="N13" i="22"/>
  <c r="H13" i="22" s="1"/>
  <c r="N11" i="22"/>
  <c r="H11" i="22" s="1"/>
  <c r="N10" i="22"/>
  <c r="X9" i="22"/>
  <c r="X6" i="22" s="1"/>
  <c r="V9" i="22"/>
  <c r="V6" i="22" s="1"/>
  <c r="T9" i="22"/>
  <c r="T6" i="22" s="1"/>
  <c r="R9" i="22"/>
  <c r="R6" i="22" s="1"/>
  <c r="P6" i="22"/>
  <c r="L6" i="22"/>
  <c r="N7" i="22"/>
  <c r="H7" i="22" s="1"/>
  <c r="H10" i="22" l="1"/>
  <c r="N6" i="22"/>
  <c r="G29" i="21"/>
  <c r="G35" i="21"/>
  <c r="G32" i="21"/>
  <c r="J6" i="22"/>
  <c r="H9" i="22" l="1"/>
  <c r="H6" i="22" s="1"/>
  <c r="Q29" i="8"/>
  <c r="Q30" i="8"/>
  <c r="Q31" i="8"/>
  <c r="Q32" i="8"/>
  <c r="Q33" i="8"/>
  <c r="Q34" i="8"/>
  <c r="Q35" i="8"/>
  <c r="Q36" i="8"/>
  <c r="Q37" i="8"/>
  <c r="Q38" i="8"/>
  <c r="Q39" i="8"/>
  <c r="Q40" i="8"/>
  <c r="Q28" i="8"/>
  <c r="Q24" i="8" l="1"/>
  <c r="AG26" i="5" l="1"/>
  <c r="Q26" i="8" l="1"/>
  <c r="Q25" i="8"/>
  <c r="M29" i="5" l="1"/>
  <c r="Y15" i="5" l="1"/>
  <c r="Z15" i="5"/>
  <c r="AA15" i="5"/>
  <c r="AB15" i="5"/>
  <c r="AC15" i="5"/>
  <c r="AD15" i="5"/>
  <c r="AE15" i="5"/>
  <c r="AF15" i="5"/>
  <c r="X15" i="5"/>
  <c r="AG14" i="5" l="1"/>
  <c r="AG13" i="5"/>
  <c r="AG12" i="5"/>
  <c r="AG11" i="5"/>
  <c r="AG10" i="5"/>
  <c r="AG9" i="5"/>
  <c r="AG8" i="5"/>
  <c r="AG7" i="5"/>
  <c r="AG6" i="5"/>
  <c r="AG5" i="5"/>
  <c r="AG4" i="5"/>
  <c r="AG3" i="5"/>
  <c r="J40" i="5"/>
  <c r="U40" i="5"/>
  <c r="T40" i="5"/>
  <c r="S40" i="5"/>
  <c r="R40" i="5"/>
  <c r="Q40" i="5"/>
  <c r="P40" i="5"/>
  <c r="O40" i="5"/>
  <c r="N40" i="5"/>
  <c r="M40" i="5"/>
  <c r="I40" i="5"/>
  <c r="H40" i="5"/>
  <c r="G40" i="5"/>
  <c r="F40" i="5"/>
  <c r="E40" i="5"/>
  <c r="D40" i="5"/>
  <c r="C40" i="5"/>
  <c r="B40" i="5"/>
  <c r="AA40" i="5" l="1"/>
  <c r="AE40" i="5"/>
  <c r="X40" i="5"/>
  <c r="AF40" i="5"/>
  <c r="AC40" i="5"/>
  <c r="Z40" i="5"/>
  <c r="AG15" i="5"/>
  <c r="Y40" i="5"/>
  <c r="AD40" i="5"/>
  <c r="AB40" i="5"/>
  <c r="K3" i="5"/>
  <c r="AG16" i="5" l="1"/>
  <c r="AG17" i="5"/>
  <c r="AG18" i="5"/>
  <c r="AG19" i="5"/>
  <c r="AG20" i="5"/>
  <c r="AG21" i="5"/>
  <c r="AG22" i="5"/>
  <c r="AG23" i="5"/>
  <c r="AG24" i="5"/>
  <c r="AG25" i="5"/>
  <c r="AG27" i="5"/>
  <c r="X28" i="5"/>
  <c r="Y28" i="5"/>
  <c r="Z28" i="5"/>
  <c r="AA28" i="5"/>
  <c r="AB28" i="5"/>
  <c r="AC28" i="5"/>
  <c r="AD28" i="5"/>
  <c r="AE28" i="5"/>
  <c r="AF28" i="5"/>
  <c r="AG40" i="5"/>
  <c r="N28" i="5"/>
  <c r="O28" i="5"/>
  <c r="P28" i="5"/>
  <c r="Q28" i="5"/>
  <c r="R28" i="5"/>
  <c r="S28" i="5"/>
  <c r="T28" i="5"/>
  <c r="U28" i="5"/>
  <c r="M28" i="5"/>
  <c r="N15" i="5"/>
  <c r="O15" i="5"/>
  <c r="P15" i="5"/>
  <c r="Q15" i="5"/>
  <c r="R15" i="5"/>
  <c r="S15" i="5"/>
  <c r="T15" i="5"/>
  <c r="U15" i="5"/>
  <c r="M15" i="5"/>
  <c r="C28" i="5"/>
  <c r="D28" i="5"/>
  <c r="E28" i="5"/>
  <c r="F28" i="5"/>
  <c r="G28" i="5"/>
  <c r="H28" i="5"/>
  <c r="I28" i="5"/>
  <c r="J28" i="5"/>
  <c r="B28" i="5"/>
  <c r="N29" i="5"/>
  <c r="O29" i="5"/>
  <c r="P29" i="5"/>
  <c r="Q29" i="5"/>
  <c r="R29" i="5"/>
  <c r="S29" i="5"/>
  <c r="T29" i="5"/>
  <c r="U29" i="5"/>
  <c r="M30" i="5"/>
  <c r="N30" i="5"/>
  <c r="O30" i="5"/>
  <c r="P30" i="5"/>
  <c r="Q30" i="5"/>
  <c r="R30" i="5"/>
  <c r="S30" i="5"/>
  <c r="T30" i="5"/>
  <c r="U30" i="5"/>
  <c r="M31" i="5"/>
  <c r="N31" i="5"/>
  <c r="O31" i="5"/>
  <c r="P31" i="5"/>
  <c r="Q31" i="5"/>
  <c r="R31" i="5"/>
  <c r="S31" i="5"/>
  <c r="T31" i="5"/>
  <c r="U31" i="5"/>
  <c r="M32" i="5"/>
  <c r="N32" i="5"/>
  <c r="O32" i="5"/>
  <c r="P32" i="5"/>
  <c r="Q32" i="5"/>
  <c r="R32" i="5"/>
  <c r="S32" i="5"/>
  <c r="T32" i="5"/>
  <c r="U32" i="5"/>
  <c r="M33" i="5"/>
  <c r="N33" i="5"/>
  <c r="O33" i="5"/>
  <c r="P33" i="5"/>
  <c r="Q33" i="5"/>
  <c r="R33" i="5"/>
  <c r="S33" i="5"/>
  <c r="T33" i="5"/>
  <c r="U33" i="5"/>
  <c r="M34" i="5"/>
  <c r="N34" i="5"/>
  <c r="O34" i="5"/>
  <c r="P34" i="5"/>
  <c r="Q34" i="5"/>
  <c r="R34" i="5"/>
  <c r="S34" i="5"/>
  <c r="T34" i="5"/>
  <c r="U34" i="5"/>
  <c r="M35" i="5"/>
  <c r="N35" i="5"/>
  <c r="O35" i="5"/>
  <c r="P35" i="5"/>
  <c r="Q35" i="5"/>
  <c r="R35" i="5"/>
  <c r="S35" i="5"/>
  <c r="T35" i="5"/>
  <c r="U35" i="5"/>
  <c r="M37" i="5"/>
  <c r="N37" i="5"/>
  <c r="O37" i="5"/>
  <c r="P37" i="5"/>
  <c r="Q37" i="5"/>
  <c r="R37" i="5"/>
  <c r="S37" i="5"/>
  <c r="T37" i="5"/>
  <c r="U37" i="5"/>
  <c r="M38" i="5"/>
  <c r="N38" i="5"/>
  <c r="O38" i="5"/>
  <c r="P38" i="5"/>
  <c r="Q38" i="5"/>
  <c r="R38" i="5"/>
  <c r="S38" i="5"/>
  <c r="T38" i="5"/>
  <c r="U38" i="5"/>
  <c r="M39" i="5"/>
  <c r="N39" i="5"/>
  <c r="O39" i="5"/>
  <c r="P39" i="5"/>
  <c r="Q39" i="5"/>
  <c r="R39" i="5"/>
  <c r="S39" i="5"/>
  <c r="T39" i="5"/>
  <c r="U39" i="5"/>
  <c r="B37" i="5"/>
  <c r="C37" i="5"/>
  <c r="D37" i="5"/>
  <c r="E37" i="5"/>
  <c r="F37" i="5"/>
  <c r="G37" i="5"/>
  <c r="H37" i="5"/>
  <c r="I37" i="5"/>
  <c r="J37" i="5"/>
  <c r="B38" i="5"/>
  <c r="C38" i="5"/>
  <c r="D38" i="5"/>
  <c r="E38" i="5"/>
  <c r="F38" i="5"/>
  <c r="G38" i="5"/>
  <c r="H38" i="5"/>
  <c r="I38" i="5"/>
  <c r="J38" i="5"/>
  <c r="B29" i="5"/>
  <c r="X29" i="5" s="1"/>
  <c r="C29" i="5"/>
  <c r="D29" i="5"/>
  <c r="Z29" i="5" s="1"/>
  <c r="E29" i="5"/>
  <c r="AA29" i="5" s="1"/>
  <c r="F29" i="5"/>
  <c r="G29" i="5"/>
  <c r="H29" i="5"/>
  <c r="I29" i="5"/>
  <c r="J29" i="5"/>
  <c r="B30" i="5"/>
  <c r="X30" i="5" s="1"/>
  <c r="C30" i="5"/>
  <c r="Y30" i="5" s="1"/>
  <c r="D30" i="5"/>
  <c r="Z30" i="5" s="1"/>
  <c r="E30" i="5"/>
  <c r="AA30" i="5" s="1"/>
  <c r="F30" i="5"/>
  <c r="G30" i="5"/>
  <c r="AC30" i="5" s="1"/>
  <c r="H30" i="5"/>
  <c r="I30" i="5"/>
  <c r="J30" i="5"/>
  <c r="AF30" i="5" s="1"/>
  <c r="B31" i="5"/>
  <c r="X31" i="5" s="1"/>
  <c r="C31" i="5"/>
  <c r="Y31" i="5" s="1"/>
  <c r="D31" i="5"/>
  <c r="E31" i="5"/>
  <c r="F31" i="5"/>
  <c r="G31" i="5"/>
  <c r="H31" i="5"/>
  <c r="I31" i="5"/>
  <c r="AE31" i="5" s="1"/>
  <c r="J31" i="5"/>
  <c r="AF31" i="5" s="1"/>
  <c r="B32" i="5"/>
  <c r="X32" i="5" s="1"/>
  <c r="C32" i="5"/>
  <c r="Y32" i="5" s="1"/>
  <c r="D32" i="5"/>
  <c r="E32" i="5"/>
  <c r="AA32" i="5" s="1"/>
  <c r="F32" i="5"/>
  <c r="G32" i="5"/>
  <c r="H32" i="5"/>
  <c r="AD32" i="5" s="1"/>
  <c r="I32" i="5"/>
  <c r="AE32" i="5" s="1"/>
  <c r="J32" i="5"/>
  <c r="B33" i="5"/>
  <c r="C33" i="5"/>
  <c r="D33" i="5"/>
  <c r="Z33" i="5" s="1"/>
  <c r="E33" i="5"/>
  <c r="F33" i="5"/>
  <c r="G33" i="5"/>
  <c r="H33" i="5"/>
  <c r="AD33" i="5" s="1"/>
  <c r="I33" i="5"/>
  <c r="AE33" i="5" s="1"/>
  <c r="J33" i="5"/>
  <c r="B34" i="5"/>
  <c r="C34" i="5"/>
  <c r="Y34" i="5" s="1"/>
  <c r="D34" i="5"/>
  <c r="E34" i="5"/>
  <c r="F34" i="5"/>
  <c r="G34" i="5"/>
  <c r="AC34" i="5" s="1"/>
  <c r="H34" i="5"/>
  <c r="AD34" i="5" s="1"/>
  <c r="I34" i="5"/>
  <c r="AE34" i="5" s="1"/>
  <c r="J34" i="5"/>
  <c r="B35" i="5"/>
  <c r="C35" i="5"/>
  <c r="D35" i="5"/>
  <c r="E35" i="5"/>
  <c r="F35" i="5"/>
  <c r="AB35" i="5" s="1"/>
  <c r="G35" i="5"/>
  <c r="AC35" i="5" s="1"/>
  <c r="H35" i="5"/>
  <c r="AD35" i="5" s="1"/>
  <c r="I35" i="5"/>
  <c r="J35" i="5"/>
  <c r="AF35" i="5" s="1"/>
  <c r="V24" i="5"/>
  <c r="V25" i="5"/>
  <c r="V26" i="5"/>
  <c r="V27" i="5"/>
  <c r="V11" i="5"/>
  <c r="V12" i="5"/>
  <c r="V13" i="5"/>
  <c r="V14" i="5"/>
  <c r="V3" i="5"/>
  <c r="V4" i="5"/>
  <c r="V5" i="5"/>
  <c r="V6" i="5"/>
  <c r="V7" i="5"/>
  <c r="V8" i="5"/>
  <c r="V9" i="5"/>
  <c r="V16" i="5"/>
  <c r="V17" i="5"/>
  <c r="V18" i="5"/>
  <c r="V19" i="5"/>
  <c r="V20" i="5"/>
  <c r="V21" i="5"/>
  <c r="V22" i="5"/>
  <c r="N36" i="5"/>
  <c r="O36" i="5"/>
  <c r="P36" i="5"/>
  <c r="Q36" i="5"/>
  <c r="R36" i="5"/>
  <c r="S36" i="5"/>
  <c r="T36" i="5"/>
  <c r="U36" i="5"/>
  <c r="M36" i="5"/>
  <c r="V23" i="5"/>
  <c r="V10" i="5"/>
  <c r="C36" i="5"/>
  <c r="D36" i="5"/>
  <c r="E36" i="5"/>
  <c r="F36" i="5"/>
  <c r="G36" i="5"/>
  <c r="H36" i="5"/>
  <c r="I36" i="5"/>
  <c r="J36" i="5"/>
  <c r="B36" i="5"/>
  <c r="C39" i="5"/>
  <c r="D39" i="5"/>
  <c r="E39" i="5"/>
  <c r="F39" i="5"/>
  <c r="G39" i="5"/>
  <c r="H39" i="5"/>
  <c r="I39" i="5"/>
  <c r="J39" i="5"/>
  <c r="B39" i="5"/>
  <c r="K27" i="5"/>
  <c r="K16" i="5"/>
  <c r="K17" i="5"/>
  <c r="K18" i="5"/>
  <c r="K19" i="5"/>
  <c r="K20" i="5"/>
  <c r="K21" i="5"/>
  <c r="K22" i="5"/>
  <c r="K23" i="5"/>
  <c r="K24" i="5"/>
  <c r="K25" i="5"/>
  <c r="K26" i="5"/>
  <c r="C15" i="5"/>
  <c r="D15" i="5"/>
  <c r="E15" i="5"/>
  <c r="F15" i="5"/>
  <c r="G15" i="5"/>
  <c r="H15" i="5"/>
  <c r="I15" i="5"/>
  <c r="J15" i="5"/>
  <c r="B15" i="5"/>
  <c r="K4" i="5"/>
  <c r="K5" i="5"/>
  <c r="K6" i="5"/>
  <c r="K7" i="5"/>
  <c r="K8" i="5"/>
  <c r="K9" i="5"/>
  <c r="K10" i="5"/>
  <c r="K11" i="5"/>
  <c r="K12" i="5"/>
  <c r="K13" i="5"/>
  <c r="K14" i="5"/>
  <c r="AA34" i="5" l="1"/>
  <c r="AB33" i="5"/>
  <c r="AC32" i="5"/>
  <c r="AD31" i="5"/>
  <c r="AE30" i="5"/>
  <c r="Y35" i="5"/>
  <c r="Z34" i="5"/>
  <c r="AA33" i="5"/>
  <c r="AC31" i="5"/>
  <c r="AE29" i="5"/>
  <c r="AD29" i="5"/>
  <c r="AE35" i="5"/>
  <c r="AF34" i="5"/>
  <c r="X34" i="5"/>
  <c r="Y33" i="5"/>
  <c r="Z32" i="5"/>
  <c r="AB30" i="5"/>
  <c r="AC29" i="5"/>
  <c r="AF39" i="5"/>
  <c r="X38" i="5"/>
  <c r="V40" i="5"/>
  <c r="X35" i="5"/>
  <c r="V39" i="5"/>
  <c r="AA35" i="5"/>
  <c r="AF33" i="5"/>
  <c r="X33" i="5"/>
  <c r="AF32" i="5"/>
  <c r="AB32" i="5"/>
  <c r="Z31" i="5"/>
  <c r="AD30" i="5"/>
  <c r="AF29" i="5"/>
  <c r="Z35" i="5"/>
  <c r="AB34" i="5"/>
  <c r="AB31" i="5"/>
  <c r="AA31" i="5"/>
  <c r="X39" i="5"/>
  <c r="AC33" i="5"/>
  <c r="V36" i="5"/>
  <c r="AB29" i="5"/>
  <c r="Y29" i="5"/>
  <c r="AB39" i="5"/>
  <c r="AD37" i="5"/>
  <c r="AC38" i="5"/>
  <c r="Z37" i="5"/>
  <c r="Y38" i="5"/>
  <c r="AE39" i="5"/>
  <c r="AA39" i="5"/>
  <c r="AB38" i="5"/>
  <c r="Y37" i="5"/>
  <c r="AF38" i="5"/>
  <c r="AC37" i="5"/>
  <c r="AB36" i="5"/>
  <c r="AD39" i="5"/>
  <c r="Z39" i="5"/>
  <c r="AE38" i="5"/>
  <c r="AA38" i="5"/>
  <c r="AF37" i="5"/>
  <c r="AB37" i="5"/>
  <c r="X37" i="5"/>
  <c r="AC39" i="5"/>
  <c r="Y39" i="5"/>
  <c r="AF36" i="5"/>
  <c r="AE36" i="5"/>
  <c r="AA36" i="5"/>
  <c r="AD36" i="5"/>
  <c r="Z36" i="5"/>
  <c r="X36" i="5"/>
  <c r="AC36" i="5"/>
  <c r="Y36" i="5"/>
  <c r="AD38" i="5"/>
  <c r="Z38" i="5"/>
  <c r="AE37" i="5"/>
  <c r="AA37" i="5"/>
  <c r="K36" i="5"/>
  <c r="K39" i="5"/>
  <c r="AG28" i="5"/>
  <c r="V28" i="5"/>
  <c r="M41" i="5"/>
  <c r="S41" i="5"/>
  <c r="R41" i="5"/>
  <c r="N41" i="5"/>
  <c r="K40" i="5"/>
  <c r="V15" i="5"/>
  <c r="U41" i="5"/>
  <c r="Q41" i="5"/>
  <c r="T41" i="5"/>
  <c r="P41" i="5"/>
  <c r="O41" i="5"/>
  <c r="K35" i="5"/>
  <c r="V34" i="5"/>
  <c r="K34" i="5"/>
  <c r="K33" i="5"/>
  <c r="V32" i="5"/>
  <c r="K32" i="5"/>
  <c r="G41" i="5"/>
  <c r="K31" i="5"/>
  <c r="C41" i="5"/>
  <c r="V30" i="5"/>
  <c r="I41" i="5"/>
  <c r="H41" i="5"/>
  <c r="F41" i="5"/>
  <c r="D41" i="5"/>
  <c r="K30" i="5"/>
  <c r="K28" i="5"/>
  <c r="B41" i="5"/>
  <c r="J41" i="5"/>
  <c r="E41" i="5"/>
  <c r="K29" i="5"/>
  <c r="K15" i="5"/>
  <c r="V38" i="5"/>
  <c r="K38" i="5"/>
  <c r="V37" i="5"/>
  <c r="K37" i="5"/>
  <c r="V35" i="5"/>
  <c r="V31" i="5"/>
  <c r="V33" i="5"/>
  <c r="V29" i="5"/>
  <c r="AG30" i="5" l="1"/>
  <c r="AG34" i="5"/>
  <c r="AG39" i="5"/>
  <c r="AG35" i="5"/>
  <c r="AG33" i="5"/>
  <c r="AG32" i="5"/>
  <c r="AG31" i="5"/>
  <c r="AG29" i="5"/>
  <c r="Y41" i="5"/>
  <c r="AC41" i="5"/>
  <c r="AF41" i="5"/>
  <c r="AB41" i="5"/>
  <c r="Z41" i="5"/>
  <c r="X41" i="5"/>
  <c r="AG37" i="5"/>
  <c r="AE41" i="5"/>
  <c r="AA41" i="5"/>
  <c r="AG36" i="5"/>
  <c r="AD41" i="5"/>
  <c r="AG38" i="5"/>
  <c r="V41" i="5"/>
  <c r="K41" i="5"/>
  <c r="AG41" i="5" l="1"/>
</calcChain>
</file>

<file path=xl/comments1.xml><?xml version="1.0" encoding="utf-8"?>
<comments xmlns="http://schemas.openxmlformats.org/spreadsheetml/2006/main">
  <authors>
    <author>桑原　大輔</author>
  </authors>
  <commentList>
    <comment ref="X7" authorId="0" shapeId="0">
      <text>
        <r>
          <rPr>
            <sz val="9"/>
            <color indexed="81"/>
            <rFont val="MS P ゴシック"/>
            <family val="3"/>
            <charset val="128"/>
          </rPr>
          <t xml:space="preserve">合計して「-2」件発生したため、西条で調整
</t>
        </r>
      </text>
    </comment>
    <comment ref="X20" authorId="0" shapeId="0">
      <text>
        <r>
          <rPr>
            <sz val="9"/>
            <color indexed="81"/>
            <rFont val="MS P ゴシック"/>
            <family val="3"/>
            <charset val="128"/>
          </rPr>
          <t>合計して「-2」件発生したため、西条で調整</t>
        </r>
      </text>
    </comment>
  </commentList>
</comments>
</file>

<file path=xl/sharedStrings.xml><?xml version="1.0" encoding="utf-8"?>
<sst xmlns="http://schemas.openxmlformats.org/spreadsheetml/2006/main" count="952" uniqueCount="420">
  <si>
    <t>八本松</t>
  </si>
  <si>
    <t>自　然　増　減</t>
    <rPh sb="0" eb="1">
      <t>ジ</t>
    </rPh>
    <rPh sb="2" eb="3">
      <t>ゼン</t>
    </rPh>
    <rPh sb="4" eb="5">
      <t>ゾウ</t>
    </rPh>
    <rPh sb="6" eb="7">
      <t>ゲン</t>
    </rPh>
    <phoneticPr fontId="5"/>
  </si>
  <si>
    <t>社　会　増　減</t>
    <rPh sb="2" eb="3">
      <t>カイ</t>
    </rPh>
    <rPh sb="4" eb="5">
      <t>ゾウ</t>
    </rPh>
    <rPh sb="6" eb="7">
      <t>ゲン</t>
    </rPh>
    <phoneticPr fontId="5"/>
  </si>
  <si>
    <t>地区</t>
    <rPh sb="0" eb="2">
      <t>チク</t>
    </rPh>
    <phoneticPr fontId="5"/>
  </si>
  <si>
    <t>安芸津</t>
    <rPh sb="0" eb="3">
      <t>アキツ</t>
    </rPh>
    <phoneticPr fontId="5"/>
  </si>
  <si>
    <t>黒　瀬</t>
    <rPh sb="0" eb="1">
      <t>クロ</t>
    </rPh>
    <rPh sb="2" eb="3">
      <t>セ</t>
    </rPh>
    <phoneticPr fontId="5"/>
  </si>
  <si>
    <t>福　富</t>
    <rPh sb="0" eb="1">
      <t>フク</t>
    </rPh>
    <rPh sb="2" eb="3">
      <t>トミ</t>
    </rPh>
    <phoneticPr fontId="5"/>
  </si>
  <si>
    <t>豊　栄</t>
    <rPh sb="0" eb="1">
      <t>ユタカ</t>
    </rPh>
    <rPh sb="2" eb="3">
      <t>エイ</t>
    </rPh>
    <phoneticPr fontId="5"/>
  </si>
  <si>
    <t>河　内</t>
    <rPh sb="0" eb="1">
      <t>カワ</t>
    </rPh>
    <rPh sb="2" eb="3">
      <t>ナイ</t>
    </rPh>
    <phoneticPr fontId="5"/>
  </si>
  <si>
    <t>出　　　生</t>
    <rPh sb="0" eb="1">
      <t>デ</t>
    </rPh>
    <rPh sb="4" eb="5">
      <t>ショウ</t>
    </rPh>
    <phoneticPr fontId="5"/>
  </si>
  <si>
    <t>転　　　入</t>
    <rPh sb="0" eb="1">
      <t>テン</t>
    </rPh>
    <rPh sb="4" eb="5">
      <t>イリ</t>
    </rPh>
    <phoneticPr fontId="5"/>
  </si>
  <si>
    <t>死　　　亡</t>
    <rPh sb="0" eb="1">
      <t>シ</t>
    </rPh>
    <rPh sb="4" eb="5">
      <t>ボウ</t>
    </rPh>
    <phoneticPr fontId="5"/>
  </si>
  <si>
    <t>転　　　出</t>
    <rPh sb="0" eb="1">
      <t>テン</t>
    </rPh>
    <rPh sb="4" eb="5">
      <t>デ</t>
    </rPh>
    <phoneticPr fontId="5"/>
  </si>
  <si>
    <t>転　　　居</t>
    <rPh sb="0" eb="1">
      <t>テン</t>
    </rPh>
    <rPh sb="4" eb="5">
      <t>キョ</t>
    </rPh>
    <phoneticPr fontId="5"/>
  </si>
  <si>
    <t>そ　の　他</t>
    <rPh sb="4" eb="5">
      <t>タ</t>
    </rPh>
    <phoneticPr fontId="5"/>
  </si>
  <si>
    <t>増　減　計</t>
    <rPh sb="0" eb="1">
      <t>ゾウ</t>
    </rPh>
    <rPh sb="2" eb="3">
      <t>ゲン</t>
    </rPh>
    <rPh sb="4" eb="5">
      <t>ケイ</t>
    </rPh>
    <phoneticPr fontId="5"/>
  </si>
  <si>
    <t>…</t>
  </si>
  <si>
    <t>住民基本台帳</t>
    <rPh sb="0" eb="2">
      <t>ジュウミン</t>
    </rPh>
    <rPh sb="2" eb="4">
      <t>キホン</t>
    </rPh>
    <rPh sb="4" eb="6">
      <t>ダイチョウ</t>
    </rPh>
    <phoneticPr fontId="5"/>
  </si>
  <si>
    <t>11．地区別人口動態の推移①</t>
    <rPh sb="6" eb="7">
      <t>ジン</t>
    </rPh>
    <rPh sb="11" eb="13">
      <t>スイイ</t>
    </rPh>
    <phoneticPr fontId="5"/>
  </si>
  <si>
    <t>11．地区別人口動態の推移②</t>
    <rPh sb="6" eb="7">
      <t>ジン</t>
    </rPh>
    <rPh sb="11" eb="13">
      <t>スイイ</t>
    </rPh>
    <phoneticPr fontId="5"/>
  </si>
  <si>
    <t>11．地区別人口動態の推移③</t>
    <rPh sb="6" eb="7">
      <t>ジン</t>
    </rPh>
    <rPh sb="11" eb="13">
      <t>スイイ</t>
    </rPh>
    <phoneticPr fontId="5"/>
  </si>
  <si>
    <t>西　条</t>
    <phoneticPr fontId="5"/>
  </si>
  <si>
    <t>志　和</t>
    <phoneticPr fontId="5"/>
  </si>
  <si>
    <t>高　屋</t>
    <phoneticPr fontId="5"/>
  </si>
  <si>
    <t>総　数</t>
    <phoneticPr fontId="5"/>
  </si>
  <si>
    <t>5月</t>
  </si>
  <si>
    <t>6月</t>
  </si>
  <si>
    <t>7月</t>
  </si>
  <si>
    <t>8月</t>
  </si>
  <si>
    <t>9月</t>
  </si>
  <si>
    <t>10月</t>
  </si>
  <si>
    <t>11月</t>
  </si>
  <si>
    <t>12月</t>
  </si>
  <si>
    <t>1月</t>
  </si>
  <si>
    <t>2月</t>
  </si>
  <si>
    <t>3月</t>
  </si>
  <si>
    <t>月</t>
    <rPh sb="0" eb="1">
      <t>ツキ</t>
    </rPh>
    <phoneticPr fontId="5"/>
  </si>
  <si>
    <t>出生：4月</t>
    <rPh sb="0" eb="2">
      <t>シュッショウ</t>
    </rPh>
    <rPh sb="4" eb="5">
      <t>ガツ</t>
    </rPh>
    <phoneticPr fontId="13"/>
  </si>
  <si>
    <t>死亡：4月</t>
    <rPh sb="0" eb="2">
      <t>シボウ</t>
    </rPh>
    <rPh sb="4" eb="5">
      <t>ガツ</t>
    </rPh>
    <phoneticPr fontId="13"/>
  </si>
  <si>
    <t>自然増減：4月</t>
    <rPh sb="0" eb="2">
      <t>シゼン</t>
    </rPh>
    <rPh sb="2" eb="4">
      <t>ゾウゲン</t>
    </rPh>
    <rPh sb="6" eb="7">
      <t>ガツ</t>
    </rPh>
    <phoneticPr fontId="13"/>
  </si>
  <si>
    <t>5月</t>
    <rPh sb="1" eb="2">
      <t>ガツ</t>
    </rPh>
    <phoneticPr fontId="13"/>
  </si>
  <si>
    <t>自然増減計</t>
    <rPh sb="0" eb="2">
      <t>シゼン</t>
    </rPh>
    <rPh sb="2" eb="4">
      <t>ゾウゲン</t>
    </rPh>
    <rPh sb="4" eb="5">
      <t>ケイ</t>
    </rPh>
    <phoneticPr fontId="13"/>
  </si>
  <si>
    <t>死亡計</t>
    <rPh sb="0" eb="2">
      <t>シボウ</t>
    </rPh>
    <rPh sb="2" eb="3">
      <t>ケイ</t>
    </rPh>
    <phoneticPr fontId="13"/>
  </si>
  <si>
    <t>出生計</t>
    <rPh sb="0" eb="2">
      <t>シュッショウ</t>
    </rPh>
    <rPh sb="2" eb="3">
      <t>ケイ</t>
    </rPh>
    <phoneticPr fontId="13"/>
  </si>
  <si>
    <t>月</t>
    <rPh sb="0" eb="1">
      <t>ツキ</t>
    </rPh>
    <phoneticPr fontId="13"/>
  </si>
  <si>
    <t>その他：4月</t>
    <rPh sb="2" eb="3">
      <t>タ</t>
    </rPh>
    <rPh sb="5" eb="6">
      <t>ガツ</t>
    </rPh>
    <phoneticPr fontId="13"/>
  </si>
  <si>
    <t>その他計</t>
    <rPh sb="2" eb="3">
      <t>タ</t>
    </rPh>
    <rPh sb="3" eb="4">
      <t>ケイ</t>
    </rPh>
    <phoneticPr fontId="13"/>
  </si>
  <si>
    <t>増減計</t>
    <rPh sb="0" eb="2">
      <t>ゾウゲン</t>
    </rPh>
    <rPh sb="2" eb="3">
      <t>ケイ</t>
    </rPh>
    <phoneticPr fontId="13"/>
  </si>
  <si>
    <t>増減：4月</t>
    <rPh sb="0" eb="2">
      <t>ゾウゲン</t>
    </rPh>
    <rPh sb="4" eb="5">
      <t>ガツ</t>
    </rPh>
    <phoneticPr fontId="13"/>
  </si>
  <si>
    <t>注：その他には法務省通知職権消除を含む。外国人の出国通知を含むため、平成24年7月から増加している</t>
    <rPh sb="0" eb="1">
      <t>チュウ</t>
    </rPh>
    <rPh sb="4" eb="5">
      <t>タ</t>
    </rPh>
    <rPh sb="7" eb="10">
      <t>ホウムショウ</t>
    </rPh>
    <rPh sb="10" eb="12">
      <t>ツウチ</t>
    </rPh>
    <rPh sb="12" eb="14">
      <t>ショッケン</t>
    </rPh>
    <rPh sb="14" eb="16">
      <t>ショウジョ</t>
    </rPh>
    <rPh sb="17" eb="18">
      <t>フク</t>
    </rPh>
    <rPh sb="20" eb="22">
      <t>ガイコク</t>
    </rPh>
    <rPh sb="22" eb="23">
      <t>ジン</t>
    </rPh>
    <rPh sb="24" eb="26">
      <t>シュッコク</t>
    </rPh>
    <rPh sb="26" eb="28">
      <t>ツウチ</t>
    </rPh>
    <rPh sb="29" eb="30">
      <t>フク</t>
    </rPh>
    <rPh sb="34" eb="36">
      <t>ヘイセイ</t>
    </rPh>
    <rPh sb="38" eb="39">
      <t>ネン</t>
    </rPh>
    <rPh sb="40" eb="41">
      <t>ガツ</t>
    </rPh>
    <rPh sb="43" eb="45">
      <t>ゾウカ</t>
    </rPh>
    <phoneticPr fontId="13"/>
  </si>
  <si>
    <t>7月分のその他は、幹部会議資料からの抜粋ではなく市民課から入手した異動件数の数値を入れている</t>
    <rPh sb="2" eb="3">
      <t>ブン</t>
    </rPh>
    <rPh sb="6" eb="7">
      <t>タ</t>
    </rPh>
    <rPh sb="9" eb="11">
      <t>カンブ</t>
    </rPh>
    <rPh sb="11" eb="13">
      <t>カイギ</t>
    </rPh>
    <rPh sb="13" eb="15">
      <t>シリョウ</t>
    </rPh>
    <rPh sb="18" eb="20">
      <t>バッスイ</t>
    </rPh>
    <rPh sb="24" eb="27">
      <t>シミンカ</t>
    </rPh>
    <rPh sb="29" eb="31">
      <t>ニュウシュ</t>
    </rPh>
    <rPh sb="33" eb="35">
      <t>イドウ</t>
    </rPh>
    <rPh sb="35" eb="37">
      <t>ケンスウ</t>
    </rPh>
    <rPh sb="38" eb="40">
      <t>スウチ</t>
    </rPh>
    <rPh sb="41" eb="42">
      <t>イ</t>
    </rPh>
    <phoneticPr fontId="13"/>
  </si>
  <si>
    <t>転居：4月</t>
    <rPh sb="0" eb="2">
      <t>テンキョ</t>
    </rPh>
    <rPh sb="4" eb="5">
      <t>ガツ</t>
    </rPh>
    <phoneticPr fontId="13"/>
  </si>
  <si>
    <t>転居計</t>
    <rPh sb="0" eb="2">
      <t>テンキョ</t>
    </rPh>
    <rPh sb="2" eb="3">
      <t>ケイ</t>
    </rPh>
    <phoneticPr fontId="13"/>
  </si>
  <si>
    <t>12．理由別転入・転出者数</t>
    <phoneticPr fontId="15"/>
  </si>
  <si>
    <t>単位：人</t>
    <phoneticPr fontId="16"/>
  </si>
  <si>
    <t>総  数</t>
  </si>
  <si>
    <t>移動の主因者</t>
    <phoneticPr fontId="16"/>
  </si>
  <si>
    <t>就職</t>
    <phoneticPr fontId="15"/>
  </si>
  <si>
    <t>転勤</t>
    <phoneticPr fontId="15"/>
  </si>
  <si>
    <t>退職・廃業</t>
    <rPh sb="0" eb="2">
      <t>タイショク</t>
    </rPh>
    <rPh sb="3" eb="5">
      <t>ハイギョウ</t>
    </rPh>
    <phoneticPr fontId="15"/>
  </si>
  <si>
    <t>就学・卒業</t>
    <phoneticPr fontId="15"/>
  </si>
  <si>
    <t>婚姻関係</t>
    <rPh sb="0" eb="2">
      <t>コンイン</t>
    </rPh>
    <rPh sb="2" eb="4">
      <t>カンケイ</t>
    </rPh>
    <phoneticPr fontId="15"/>
  </si>
  <si>
    <t>住宅事情</t>
    <phoneticPr fontId="15"/>
  </si>
  <si>
    <t>その他</t>
    <phoneticPr fontId="15"/>
  </si>
  <si>
    <t>不詳</t>
    <rPh sb="0" eb="2">
      <t>フショウ</t>
    </rPh>
    <phoneticPr fontId="15"/>
  </si>
  <si>
    <t>主因者に伴う者</t>
    <rPh sb="4" eb="5">
      <t>トモナ</t>
    </rPh>
    <rPh sb="6" eb="7">
      <t>モノ</t>
    </rPh>
    <phoneticPr fontId="16"/>
  </si>
  <si>
    <t>広島県人口移動統計調査</t>
    <rPh sb="0" eb="3">
      <t>ヒロシマケン</t>
    </rPh>
    <rPh sb="3" eb="5">
      <t>ジンコウ</t>
    </rPh>
    <rPh sb="5" eb="7">
      <t>イドウ</t>
    </rPh>
    <rPh sb="7" eb="9">
      <t>トウケイ</t>
    </rPh>
    <rPh sb="9" eb="11">
      <t>チョウサ</t>
    </rPh>
    <phoneticPr fontId="16"/>
  </si>
  <si>
    <t>転入</t>
    <rPh sb="0" eb="2">
      <t>テンニュウ</t>
    </rPh>
    <phoneticPr fontId="13"/>
  </si>
  <si>
    <t>転出</t>
    <rPh sb="0" eb="2">
      <t>テンシュツ</t>
    </rPh>
    <phoneticPr fontId="13"/>
  </si>
  <si>
    <t>増減</t>
    <rPh sb="0" eb="2">
      <t>ゾウゲン</t>
    </rPh>
    <phoneticPr fontId="13"/>
  </si>
  <si>
    <t>総数</t>
    <rPh sb="0" eb="2">
      <t>ソウスウ</t>
    </rPh>
    <phoneticPr fontId="5"/>
  </si>
  <si>
    <t>県外</t>
    <rPh sb="0" eb="2">
      <t>ケンガイ</t>
    </rPh>
    <phoneticPr fontId="5"/>
  </si>
  <si>
    <t>県内</t>
    <rPh sb="0" eb="2">
      <t>ケンナイ</t>
    </rPh>
    <phoneticPr fontId="5"/>
  </si>
  <si>
    <t>広島市</t>
    <rPh sb="0" eb="3">
      <t>ヒロシマシ</t>
    </rPh>
    <phoneticPr fontId="5"/>
  </si>
  <si>
    <t>呉市</t>
    <rPh sb="0" eb="2">
      <t>クレシ</t>
    </rPh>
    <phoneticPr fontId="5"/>
  </si>
  <si>
    <t>竹原市</t>
    <rPh sb="0" eb="3">
      <t>タケハラシ</t>
    </rPh>
    <phoneticPr fontId="5"/>
  </si>
  <si>
    <t>三原市</t>
    <rPh sb="0" eb="3">
      <t>ミハラシ</t>
    </rPh>
    <phoneticPr fontId="5"/>
  </si>
  <si>
    <t>尾道市</t>
    <rPh sb="0" eb="3">
      <t>オノミチシ</t>
    </rPh>
    <phoneticPr fontId="5"/>
  </si>
  <si>
    <t>福山市</t>
    <rPh sb="0" eb="3">
      <t>フクヤマシ</t>
    </rPh>
    <phoneticPr fontId="5"/>
  </si>
  <si>
    <t>府中市</t>
    <rPh sb="0" eb="3">
      <t>フチュウシ</t>
    </rPh>
    <phoneticPr fontId="5"/>
  </si>
  <si>
    <t>三次市</t>
    <rPh sb="0" eb="3">
      <t>ミヨシシ</t>
    </rPh>
    <phoneticPr fontId="5"/>
  </si>
  <si>
    <t>庄原市</t>
    <rPh sb="0" eb="3">
      <t>ショウバラシ</t>
    </rPh>
    <phoneticPr fontId="5"/>
  </si>
  <si>
    <t>大竹市</t>
    <rPh sb="0" eb="3">
      <t>オオタケシ</t>
    </rPh>
    <phoneticPr fontId="5"/>
  </si>
  <si>
    <t>廿日市市</t>
    <rPh sb="0" eb="4">
      <t>ハツカイチシ</t>
    </rPh>
    <phoneticPr fontId="5"/>
  </si>
  <si>
    <t>安芸高田市</t>
    <rPh sb="0" eb="2">
      <t>アキ</t>
    </rPh>
    <rPh sb="2" eb="4">
      <t>タカタ</t>
    </rPh>
    <rPh sb="4" eb="5">
      <t>シ</t>
    </rPh>
    <phoneticPr fontId="5"/>
  </si>
  <si>
    <t>江田島市</t>
    <rPh sb="0" eb="3">
      <t>エタジマ</t>
    </rPh>
    <rPh sb="3" eb="4">
      <t>シ</t>
    </rPh>
    <phoneticPr fontId="5"/>
  </si>
  <si>
    <t>市部計</t>
    <rPh sb="0" eb="1">
      <t>シ</t>
    </rPh>
    <rPh sb="1" eb="2">
      <t>ブ</t>
    </rPh>
    <rPh sb="2" eb="3">
      <t>ケイ</t>
    </rPh>
    <phoneticPr fontId="5"/>
  </si>
  <si>
    <t>14．5歳階級別配偶関係</t>
    <rPh sb="4" eb="5">
      <t>サイ</t>
    </rPh>
    <rPh sb="5" eb="7">
      <t>カイキュウ</t>
    </rPh>
    <rPh sb="7" eb="8">
      <t>ベツ</t>
    </rPh>
    <rPh sb="8" eb="10">
      <t>ハイグウ</t>
    </rPh>
    <rPh sb="10" eb="12">
      <t>カンケイ</t>
    </rPh>
    <phoneticPr fontId="16"/>
  </si>
  <si>
    <t>15歳以上人口</t>
    <rPh sb="2" eb="5">
      <t>サイイジョウ</t>
    </rPh>
    <rPh sb="5" eb="7">
      <t>ジンコウ</t>
    </rPh>
    <phoneticPr fontId="16"/>
  </si>
  <si>
    <t>男</t>
    <rPh sb="0" eb="1">
      <t>オトコ</t>
    </rPh>
    <phoneticPr fontId="16"/>
  </si>
  <si>
    <t>女</t>
    <rPh sb="0" eb="1">
      <t>オンナ</t>
    </rPh>
    <phoneticPr fontId="16"/>
  </si>
  <si>
    <t>総数</t>
    <rPh sb="0" eb="2">
      <t>ソウスウ</t>
    </rPh>
    <phoneticPr fontId="16"/>
  </si>
  <si>
    <t>未婚</t>
    <rPh sb="0" eb="2">
      <t>ミコン</t>
    </rPh>
    <phoneticPr fontId="16"/>
  </si>
  <si>
    <t>有配偶</t>
    <rPh sb="0" eb="1">
      <t>ユウ</t>
    </rPh>
    <rPh sb="1" eb="3">
      <t>ハイグウ</t>
    </rPh>
    <phoneticPr fontId="16"/>
  </si>
  <si>
    <t>死別</t>
    <rPh sb="0" eb="2">
      <t>シベツ</t>
    </rPh>
    <phoneticPr fontId="16"/>
  </si>
  <si>
    <t>離別</t>
    <rPh sb="0" eb="2">
      <t>リベツ</t>
    </rPh>
    <phoneticPr fontId="16"/>
  </si>
  <si>
    <t>総　数</t>
    <rPh sb="0" eb="1">
      <t>フサ</t>
    </rPh>
    <rPh sb="2" eb="3">
      <t>カズ</t>
    </rPh>
    <phoneticPr fontId="16"/>
  </si>
  <si>
    <t>15～19歳</t>
    <rPh sb="5" eb="6">
      <t>サイ</t>
    </rPh>
    <phoneticPr fontId="16"/>
  </si>
  <si>
    <t>20～24歳</t>
    <rPh sb="5" eb="6">
      <t>サイ</t>
    </rPh>
    <phoneticPr fontId="16"/>
  </si>
  <si>
    <t>25～29歳</t>
    <rPh sb="5" eb="6">
      <t>サイ</t>
    </rPh>
    <phoneticPr fontId="16"/>
  </si>
  <si>
    <t>30～34歳</t>
    <rPh sb="5" eb="6">
      <t>サイ</t>
    </rPh>
    <phoneticPr fontId="16"/>
  </si>
  <si>
    <t>35～39歳</t>
    <rPh sb="5" eb="6">
      <t>サイ</t>
    </rPh>
    <phoneticPr fontId="16"/>
  </si>
  <si>
    <t>40～44歳</t>
    <rPh sb="5" eb="6">
      <t>サイ</t>
    </rPh>
    <phoneticPr fontId="16"/>
  </si>
  <si>
    <t>45～49歳</t>
    <rPh sb="5" eb="6">
      <t>サイ</t>
    </rPh>
    <phoneticPr fontId="16"/>
  </si>
  <si>
    <t>50～54歳</t>
    <rPh sb="5" eb="6">
      <t>サイ</t>
    </rPh>
    <phoneticPr fontId="16"/>
  </si>
  <si>
    <t>55～59歳</t>
    <rPh sb="5" eb="6">
      <t>サイ</t>
    </rPh>
    <phoneticPr fontId="16"/>
  </si>
  <si>
    <t>60～64歳</t>
    <rPh sb="5" eb="6">
      <t>サイ</t>
    </rPh>
    <phoneticPr fontId="16"/>
  </si>
  <si>
    <t>65～69歳</t>
    <rPh sb="5" eb="6">
      <t>サイ</t>
    </rPh>
    <phoneticPr fontId="16"/>
  </si>
  <si>
    <t>70～74歳</t>
    <rPh sb="5" eb="6">
      <t>サイ</t>
    </rPh>
    <phoneticPr fontId="16"/>
  </si>
  <si>
    <t>75～79歳</t>
    <rPh sb="5" eb="6">
      <t>サイ</t>
    </rPh>
    <phoneticPr fontId="16"/>
  </si>
  <si>
    <t>80～84歳</t>
    <rPh sb="5" eb="6">
      <t>サイ</t>
    </rPh>
    <phoneticPr fontId="16"/>
  </si>
  <si>
    <t>85歳以上</t>
    <rPh sb="2" eb="3">
      <t>サイ</t>
    </rPh>
    <rPh sb="3" eb="5">
      <t>イジョウ</t>
    </rPh>
    <phoneticPr fontId="16"/>
  </si>
  <si>
    <t>単位：世帯</t>
    <rPh sb="3" eb="5">
      <t>セタイ</t>
    </rPh>
    <phoneticPr fontId="16"/>
  </si>
  <si>
    <t>60歳未満</t>
    <rPh sb="2" eb="3">
      <t>サイ</t>
    </rPh>
    <rPh sb="3" eb="5">
      <t>ミマン</t>
    </rPh>
    <phoneticPr fontId="16"/>
  </si>
  <si>
    <t>65　歳　以　上</t>
    <rPh sb="3" eb="4">
      <t>トシ</t>
    </rPh>
    <rPh sb="5" eb="6">
      <t>イ</t>
    </rPh>
    <rPh sb="7" eb="8">
      <t>ウエ</t>
    </rPh>
    <phoneticPr fontId="16"/>
  </si>
  <si>
    <t>85歳以上</t>
    <rPh sb="2" eb="5">
      <t>サイイジョウ</t>
    </rPh>
    <phoneticPr fontId="16"/>
  </si>
  <si>
    <t>60歳未満</t>
    <rPh sb="2" eb="5">
      <t>サイミマン</t>
    </rPh>
    <phoneticPr fontId="16"/>
  </si>
  <si>
    <t>不詳</t>
    <rPh sb="0" eb="2">
      <t>フショウ</t>
    </rPh>
    <phoneticPr fontId="16"/>
  </si>
  <si>
    <t>10～14歳</t>
    <rPh sb="5" eb="6">
      <t>サイ</t>
    </rPh>
    <phoneticPr fontId="16"/>
  </si>
  <si>
    <t>85～89歳</t>
    <rPh sb="5" eb="6">
      <t>サイ</t>
    </rPh>
    <phoneticPr fontId="16"/>
  </si>
  <si>
    <t>90歳以上</t>
    <rPh sb="2" eb="3">
      <t>サイ</t>
    </rPh>
    <rPh sb="3" eb="5">
      <t>イジョウ</t>
    </rPh>
    <phoneticPr fontId="16"/>
  </si>
  <si>
    <t>【年齢3区分別】</t>
    <rPh sb="1" eb="3">
      <t>ネンレイ</t>
    </rPh>
    <rPh sb="4" eb="6">
      <t>クブン</t>
    </rPh>
    <rPh sb="6" eb="7">
      <t>ベツ</t>
    </rPh>
    <phoneticPr fontId="16"/>
  </si>
  <si>
    <t>（15歳未満）</t>
    <rPh sb="3" eb="4">
      <t>サイ</t>
    </rPh>
    <rPh sb="4" eb="6">
      <t>ミマン</t>
    </rPh>
    <phoneticPr fontId="16"/>
  </si>
  <si>
    <t>構成比(％)</t>
    <rPh sb="0" eb="3">
      <t>コウセイヒ</t>
    </rPh>
    <phoneticPr fontId="16"/>
  </si>
  <si>
    <t>生産年齢人口</t>
    <rPh sb="0" eb="2">
      <t>セイサン</t>
    </rPh>
    <rPh sb="2" eb="4">
      <t>ネンレイ</t>
    </rPh>
    <rPh sb="4" eb="6">
      <t>ジンコウ</t>
    </rPh>
    <phoneticPr fontId="16"/>
  </si>
  <si>
    <t>（15～64歳）</t>
    <rPh sb="6" eb="7">
      <t>サイ</t>
    </rPh>
    <phoneticPr fontId="16"/>
  </si>
  <si>
    <t>老年人口</t>
    <rPh sb="0" eb="2">
      <t>ロウネン</t>
    </rPh>
    <rPh sb="2" eb="4">
      <t>ジンコウ</t>
    </rPh>
    <phoneticPr fontId="16"/>
  </si>
  <si>
    <t>（65歳以上）</t>
    <rPh sb="3" eb="4">
      <t>サイ</t>
    </rPh>
    <rPh sb="4" eb="6">
      <t>イジョウ</t>
    </rPh>
    <phoneticPr fontId="16"/>
  </si>
  <si>
    <t>各年10月１日現在　国勢調査</t>
    <rPh sb="0" eb="1">
      <t>カク</t>
    </rPh>
    <rPh sb="6" eb="7">
      <t>ニチ</t>
    </rPh>
    <rPh sb="7" eb="9">
      <t>ゲンザイ</t>
    </rPh>
    <rPh sb="10" eb="12">
      <t>コクセイ</t>
    </rPh>
    <rPh sb="12" eb="14">
      <t>チョウサ</t>
    </rPh>
    <phoneticPr fontId="16"/>
  </si>
  <si>
    <t>10．人口動態の推移</t>
    <rPh sb="3" eb="5">
      <t>ジンコウ</t>
    </rPh>
    <rPh sb="5" eb="7">
      <t>ドウタイ</t>
    </rPh>
    <rPh sb="8" eb="10">
      <t>スイイ</t>
    </rPh>
    <phoneticPr fontId="5"/>
  </si>
  <si>
    <t>単位：人、％、件</t>
    <phoneticPr fontId="5"/>
  </si>
  <si>
    <t>区分</t>
    <phoneticPr fontId="5"/>
  </si>
  <si>
    <t>自然動態</t>
    <phoneticPr fontId="5"/>
  </si>
  <si>
    <t>社会動態</t>
    <phoneticPr fontId="5"/>
  </si>
  <si>
    <t>増減計</t>
    <phoneticPr fontId="13"/>
  </si>
  <si>
    <t>人口計</t>
    <phoneticPr fontId="13"/>
  </si>
  <si>
    <t>増加率</t>
    <phoneticPr fontId="13"/>
  </si>
  <si>
    <t>婚姻</t>
    <phoneticPr fontId="5"/>
  </si>
  <si>
    <t>離婚</t>
    <phoneticPr fontId="5"/>
  </si>
  <si>
    <t>年度</t>
    <phoneticPr fontId="5"/>
  </si>
  <si>
    <t>出生</t>
    <phoneticPr fontId="13"/>
  </si>
  <si>
    <t>死亡</t>
    <rPh sb="0" eb="2">
      <t>シボウ</t>
    </rPh>
    <phoneticPr fontId="13"/>
  </si>
  <si>
    <t>増減</t>
    <rPh sb="0" eb="2">
      <t>ゾウゲン</t>
    </rPh>
    <phoneticPr fontId="5"/>
  </si>
  <si>
    <t>市民課、住民基本台帳</t>
    <rPh sb="4" eb="6">
      <t>ジュウミン</t>
    </rPh>
    <rPh sb="6" eb="8">
      <t>キホン</t>
    </rPh>
    <rPh sb="8" eb="10">
      <t>ダイチョウ</t>
    </rPh>
    <phoneticPr fontId="5"/>
  </si>
  <si>
    <t>0～4歳</t>
    <rPh sb="3" eb="4">
      <t>サイ</t>
    </rPh>
    <phoneticPr fontId="16"/>
  </si>
  <si>
    <t>5～9歳</t>
    <rPh sb="3" eb="4">
      <t>サイ</t>
    </rPh>
    <phoneticPr fontId="16"/>
  </si>
  <si>
    <t>13．県内市別転入・転出者数</t>
    <rPh sb="3" eb="5">
      <t>ケンナイ</t>
    </rPh>
    <rPh sb="5" eb="6">
      <t>シ</t>
    </rPh>
    <rPh sb="6" eb="7">
      <t>ベツ</t>
    </rPh>
    <rPh sb="7" eb="9">
      <t>テンニュウ</t>
    </rPh>
    <rPh sb="10" eb="13">
      <t>テンシュツシャ</t>
    </rPh>
    <rPh sb="13" eb="14">
      <t>スウ</t>
    </rPh>
    <phoneticPr fontId="5"/>
  </si>
  <si>
    <t>転業・転職</t>
    <phoneticPr fontId="15"/>
  </si>
  <si>
    <t>70～74</t>
    <phoneticPr fontId="16"/>
  </si>
  <si>
    <t>75～79</t>
    <phoneticPr fontId="16"/>
  </si>
  <si>
    <t>80～84</t>
    <phoneticPr fontId="16"/>
  </si>
  <si>
    <r>
      <t>5</t>
    </r>
    <r>
      <rPr>
        <sz val="10"/>
        <rFont val="ＭＳ Ｐ明朝"/>
        <family val="1"/>
        <charset val="128"/>
      </rPr>
      <t>月</t>
    </r>
    <rPh sb="1" eb="2">
      <t>ガツ</t>
    </rPh>
    <phoneticPr fontId="13"/>
  </si>
  <si>
    <r>
      <t>6</t>
    </r>
    <r>
      <rPr>
        <sz val="10"/>
        <rFont val="ＭＳ Ｐ明朝"/>
        <family val="1"/>
        <charset val="128"/>
      </rPr>
      <t>月</t>
    </r>
  </si>
  <si>
    <r>
      <t>7</t>
    </r>
    <r>
      <rPr>
        <sz val="10"/>
        <rFont val="ＭＳ Ｐ明朝"/>
        <family val="1"/>
        <charset val="128"/>
      </rPr>
      <t>月</t>
    </r>
  </si>
  <si>
    <r>
      <t>8</t>
    </r>
    <r>
      <rPr>
        <sz val="10"/>
        <rFont val="ＭＳ Ｐ明朝"/>
        <family val="1"/>
        <charset val="128"/>
      </rPr>
      <t>月</t>
    </r>
  </si>
  <si>
    <r>
      <t>9</t>
    </r>
    <r>
      <rPr>
        <sz val="10"/>
        <rFont val="ＭＳ Ｐ明朝"/>
        <family val="1"/>
        <charset val="128"/>
      </rPr>
      <t>月</t>
    </r>
  </si>
  <si>
    <r>
      <t>10</t>
    </r>
    <r>
      <rPr>
        <sz val="10"/>
        <rFont val="ＭＳ Ｐ明朝"/>
        <family val="1"/>
        <charset val="128"/>
      </rPr>
      <t>月</t>
    </r>
  </si>
  <si>
    <r>
      <t>11</t>
    </r>
    <r>
      <rPr>
        <sz val="10"/>
        <rFont val="ＭＳ Ｐ明朝"/>
        <family val="1"/>
        <charset val="128"/>
      </rPr>
      <t>月</t>
    </r>
  </si>
  <si>
    <r>
      <t>12</t>
    </r>
    <r>
      <rPr>
        <sz val="10"/>
        <rFont val="ＭＳ Ｐ明朝"/>
        <family val="1"/>
        <charset val="128"/>
      </rPr>
      <t>月</t>
    </r>
  </si>
  <si>
    <r>
      <t>1</t>
    </r>
    <r>
      <rPr>
        <sz val="10"/>
        <rFont val="ＭＳ Ｐ明朝"/>
        <family val="1"/>
        <charset val="128"/>
      </rPr>
      <t>月</t>
    </r>
  </si>
  <si>
    <r>
      <t>2</t>
    </r>
    <r>
      <rPr>
        <sz val="10"/>
        <rFont val="ＭＳ Ｐ明朝"/>
        <family val="1"/>
        <charset val="128"/>
      </rPr>
      <t>月</t>
    </r>
  </si>
  <si>
    <r>
      <t>3</t>
    </r>
    <r>
      <rPr>
        <sz val="10"/>
        <rFont val="ＭＳ Ｐ明朝"/>
        <family val="1"/>
        <charset val="128"/>
      </rPr>
      <t>月</t>
    </r>
  </si>
  <si>
    <r>
      <rPr>
        <sz val="10"/>
        <rFont val="ＭＳ Ｐ明朝"/>
        <family val="1"/>
        <charset val="128"/>
      </rPr>
      <t>転入計</t>
    </r>
    <rPh sb="0" eb="2">
      <t>テンニュウ</t>
    </rPh>
    <rPh sb="2" eb="3">
      <t>ケイ</t>
    </rPh>
    <phoneticPr fontId="13"/>
  </si>
  <si>
    <r>
      <rPr>
        <sz val="10"/>
        <rFont val="ＭＳ Ｐ明朝"/>
        <family val="1"/>
        <charset val="128"/>
      </rPr>
      <t>転出計</t>
    </r>
    <rPh sb="0" eb="2">
      <t>テンシュツ</t>
    </rPh>
    <rPh sb="2" eb="3">
      <t>ケイ</t>
    </rPh>
    <phoneticPr fontId="13"/>
  </si>
  <si>
    <r>
      <rPr>
        <sz val="10"/>
        <rFont val="ＭＳ Ｐ明朝"/>
        <family val="1"/>
        <charset val="128"/>
      </rPr>
      <t>社会増減計</t>
    </r>
    <rPh sb="0" eb="2">
      <t>シャカイ</t>
    </rPh>
    <rPh sb="2" eb="4">
      <t>ゾウゲン</t>
    </rPh>
    <rPh sb="4" eb="5">
      <t>ケイ</t>
    </rPh>
    <phoneticPr fontId="13"/>
  </si>
  <si>
    <r>
      <rPr>
        <sz val="10"/>
        <rFont val="ＭＳ Ｐ明朝"/>
        <family val="1"/>
        <charset val="128"/>
      </rPr>
      <t>転入：</t>
    </r>
    <r>
      <rPr>
        <sz val="10"/>
        <rFont val="Arial"/>
        <family val="2"/>
      </rPr>
      <t>4</t>
    </r>
    <r>
      <rPr>
        <sz val="10"/>
        <rFont val="ＭＳ Ｐ明朝"/>
        <family val="1"/>
        <charset val="128"/>
      </rPr>
      <t>月</t>
    </r>
    <rPh sb="0" eb="2">
      <t>テンニュウ</t>
    </rPh>
    <rPh sb="4" eb="5">
      <t>ガツ</t>
    </rPh>
    <phoneticPr fontId="13"/>
  </si>
  <si>
    <r>
      <rPr>
        <sz val="10"/>
        <rFont val="ＭＳ Ｐ明朝"/>
        <family val="1"/>
        <charset val="128"/>
      </rPr>
      <t>転出：</t>
    </r>
    <r>
      <rPr>
        <sz val="10"/>
        <rFont val="Arial"/>
        <family val="2"/>
      </rPr>
      <t>4</t>
    </r>
    <r>
      <rPr>
        <sz val="10"/>
        <rFont val="ＭＳ Ｐ明朝"/>
        <family val="1"/>
        <charset val="128"/>
      </rPr>
      <t>月</t>
    </r>
    <rPh sb="0" eb="2">
      <t>テンシュツ</t>
    </rPh>
    <rPh sb="4" eb="5">
      <t>ガツ</t>
    </rPh>
    <phoneticPr fontId="13"/>
  </si>
  <si>
    <r>
      <rPr>
        <sz val="10"/>
        <rFont val="ＭＳ Ｐ明朝"/>
        <family val="1"/>
        <charset val="128"/>
      </rPr>
      <t>社会増減：</t>
    </r>
    <r>
      <rPr>
        <sz val="10"/>
        <rFont val="Arial"/>
        <family val="2"/>
      </rPr>
      <t>4</t>
    </r>
    <r>
      <rPr>
        <sz val="10"/>
        <rFont val="ＭＳ Ｐ明朝"/>
        <family val="1"/>
        <charset val="128"/>
      </rPr>
      <t>月</t>
    </r>
    <rPh sb="0" eb="2">
      <t>シャカイ</t>
    </rPh>
    <rPh sb="2" eb="4">
      <t>ゾウゲン</t>
    </rPh>
    <rPh sb="6" eb="7">
      <t>ガツ</t>
    </rPh>
    <phoneticPr fontId="13"/>
  </si>
  <si>
    <t>妻の
年齢</t>
    <rPh sb="0" eb="1">
      <t>ツマ</t>
    </rPh>
    <rPh sb="3" eb="5">
      <t>ネンレイ</t>
    </rPh>
    <phoneticPr fontId="16"/>
  </si>
  <si>
    <t>夫の
年齢</t>
    <rPh sb="0" eb="1">
      <t>オット</t>
    </rPh>
    <rPh sb="3" eb="5">
      <t>ネンレイ</t>
    </rPh>
    <phoneticPr fontId="16"/>
  </si>
  <si>
    <t xml:space="preserve"> 2006
(平18)</t>
  </si>
  <si>
    <t xml:space="preserve"> 2007
(平19)</t>
  </si>
  <si>
    <t xml:space="preserve"> 2008
(平20)</t>
  </si>
  <si>
    <t xml:space="preserve"> 2009
(平21)</t>
  </si>
  <si>
    <t>2010
(平22)</t>
  </si>
  <si>
    <t>2011
(平23)</t>
  </si>
  <si>
    <t>2012
(平24)</t>
  </si>
  <si>
    <t>2013
(平25)</t>
  </si>
  <si>
    <t>2014
(平26)</t>
  </si>
  <si>
    <t>1974(昭49)</t>
    <rPh sb="5" eb="6">
      <t>アキ</t>
    </rPh>
    <phoneticPr fontId="13"/>
  </si>
  <si>
    <t>1984(昭59)</t>
    <rPh sb="5" eb="6">
      <t>アキ</t>
    </rPh>
    <phoneticPr fontId="13"/>
  </si>
  <si>
    <t>2012(平24)</t>
  </si>
  <si>
    <t>2014(平26)</t>
  </si>
  <si>
    <t>2015(平27)</t>
  </si>
  <si>
    <t>2005(平17)</t>
    <phoneticPr fontId="13"/>
  </si>
  <si>
    <t>(平7)</t>
    <rPh sb="1" eb="2">
      <t>ヒラ</t>
    </rPh>
    <phoneticPr fontId="13"/>
  </si>
  <si>
    <t>(平12)</t>
    <rPh sb="1" eb="2">
      <t>ヒラ</t>
    </rPh>
    <phoneticPr fontId="13"/>
  </si>
  <si>
    <t>(平17)</t>
    <rPh sb="1" eb="2">
      <t>ヒラ</t>
    </rPh>
    <phoneticPr fontId="13"/>
  </si>
  <si>
    <t>(平22)</t>
    <rPh sb="1" eb="2">
      <t>ヒラ</t>
    </rPh>
    <phoneticPr fontId="13"/>
  </si>
  <si>
    <t xml:space="preserve"> 1984
(昭59）</t>
    <rPh sb="7" eb="8">
      <t>アキ</t>
    </rPh>
    <phoneticPr fontId="13"/>
  </si>
  <si>
    <t>1994
(平6)</t>
    <rPh sb="6" eb="7">
      <t>ヒラ</t>
    </rPh>
    <phoneticPr fontId="13"/>
  </si>
  <si>
    <t>注1　人口については住民基本台帳に基づきます。</t>
    <rPh sb="0" eb="1">
      <t>チュウ</t>
    </rPh>
    <rPh sb="3" eb="5">
      <t>ジンコウ</t>
    </rPh>
    <rPh sb="10" eb="12">
      <t>ジュウミン</t>
    </rPh>
    <rPh sb="12" eb="14">
      <t>キホン</t>
    </rPh>
    <rPh sb="14" eb="16">
      <t>ダイチョウ</t>
    </rPh>
    <rPh sb="17" eb="18">
      <t>モト</t>
    </rPh>
    <phoneticPr fontId="5"/>
  </si>
  <si>
    <t xml:space="preserve">   2　「その他」は、転出取消・職権記載・消除・国籍取得・国外移住の計です。</t>
    <rPh sb="8" eb="9">
      <t>タ</t>
    </rPh>
    <rPh sb="12" eb="14">
      <t>テンシュツ</t>
    </rPh>
    <rPh sb="14" eb="16">
      <t>トリケシ</t>
    </rPh>
    <rPh sb="17" eb="19">
      <t>ショッケン</t>
    </rPh>
    <rPh sb="19" eb="21">
      <t>キサイ</t>
    </rPh>
    <rPh sb="22" eb="23">
      <t>ケ</t>
    </rPh>
    <rPh sb="23" eb="24">
      <t>ノゾ</t>
    </rPh>
    <rPh sb="25" eb="27">
      <t>コクセキ</t>
    </rPh>
    <rPh sb="27" eb="29">
      <t>シュトク</t>
    </rPh>
    <rPh sb="30" eb="32">
      <t>コクガイ</t>
    </rPh>
    <rPh sb="32" eb="34">
      <t>イジュウ</t>
    </rPh>
    <rPh sb="35" eb="36">
      <t>ケイ</t>
    </rPh>
    <phoneticPr fontId="5"/>
  </si>
  <si>
    <t xml:space="preserve">   3　「人口計」は年度末人口です。　　　　　　　　　　　　　　　　　　　　</t>
    <phoneticPr fontId="5"/>
  </si>
  <si>
    <t xml:space="preserve">   4　「婚姻」「離婚」は本市で受理した件数です。</t>
    <rPh sb="6" eb="8">
      <t>コンイン</t>
    </rPh>
    <rPh sb="10" eb="12">
      <t>リコン</t>
    </rPh>
    <rPh sb="14" eb="15">
      <t>ホン</t>
    </rPh>
    <rPh sb="15" eb="16">
      <t>シ</t>
    </rPh>
    <rPh sb="17" eb="19">
      <t>ジュリ</t>
    </rPh>
    <rPh sb="21" eb="23">
      <t>ケンスウ</t>
    </rPh>
    <phoneticPr fontId="5"/>
  </si>
  <si>
    <t>注1　2004（平16）年度の黒瀬、福富、豊栄、河内、安芸津地区は合併後の数値です。</t>
    <rPh sb="0" eb="1">
      <t>チュウ</t>
    </rPh>
    <rPh sb="8" eb="9">
      <t>ヒラ</t>
    </rPh>
    <rPh sb="12" eb="14">
      <t>ネンド</t>
    </rPh>
    <rPh sb="15" eb="17">
      <t>クロセ</t>
    </rPh>
    <rPh sb="18" eb="20">
      <t>フクトミ</t>
    </rPh>
    <rPh sb="21" eb="23">
      <t>トヨサカ</t>
    </rPh>
    <rPh sb="24" eb="26">
      <t>コウチ</t>
    </rPh>
    <rPh sb="27" eb="30">
      <t>アキツ</t>
    </rPh>
    <rPh sb="30" eb="32">
      <t>チク</t>
    </rPh>
    <rPh sb="33" eb="36">
      <t>ガッペイゴ</t>
    </rPh>
    <rPh sb="37" eb="39">
      <t>スウチ</t>
    </rPh>
    <phoneticPr fontId="5"/>
  </si>
  <si>
    <t>注 　前年10月1日～9月30日までの移動者数を集計しています。</t>
    <rPh sb="0" eb="1">
      <t>チュウ</t>
    </rPh>
    <rPh sb="3" eb="5">
      <t>ゼンネン</t>
    </rPh>
    <rPh sb="7" eb="8">
      <t>ガツ</t>
    </rPh>
    <rPh sb="9" eb="10">
      <t>ニチ</t>
    </rPh>
    <rPh sb="12" eb="13">
      <t>ガツ</t>
    </rPh>
    <rPh sb="15" eb="16">
      <t>ニチ</t>
    </rPh>
    <rPh sb="19" eb="22">
      <t>イドウシャ</t>
    </rPh>
    <rPh sb="22" eb="23">
      <t>スウ</t>
    </rPh>
    <rPh sb="24" eb="26">
      <t>シュウケイ</t>
    </rPh>
    <phoneticPr fontId="16"/>
  </si>
  <si>
    <t>注 　前年10月1日～9月30日までの移動者数を集計しています。</t>
    <rPh sb="0" eb="1">
      <t>チュウ</t>
    </rPh>
    <rPh sb="3" eb="5">
      <t>ゼンネン</t>
    </rPh>
    <rPh sb="7" eb="8">
      <t>ガツ</t>
    </rPh>
    <rPh sb="9" eb="10">
      <t>ニチ</t>
    </rPh>
    <rPh sb="12" eb="13">
      <t>ガツ</t>
    </rPh>
    <rPh sb="15" eb="16">
      <t>ニチ</t>
    </rPh>
    <rPh sb="19" eb="21">
      <t>イドウ</t>
    </rPh>
    <rPh sb="21" eb="22">
      <t>シャ</t>
    </rPh>
    <rPh sb="22" eb="23">
      <t>スウ</t>
    </rPh>
    <rPh sb="24" eb="26">
      <t>シュウケイ</t>
    </rPh>
    <phoneticPr fontId="5"/>
  </si>
  <si>
    <t>注　15歳以上人口は配偶関係の「不詳」を含みます。</t>
    <rPh sb="0" eb="1">
      <t>チュウ</t>
    </rPh>
    <phoneticPr fontId="16"/>
  </si>
  <si>
    <t>注1　  「転居」は市内から市内への移動を示します。　　　　　　　　　　　　　　　　　　　　　　　　　　　　</t>
    <rPh sb="0" eb="1">
      <t>チュウ</t>
    </rPh>
    <rPh sb="14" eb="15">
      <t>シ</t>
    </rPh>
    <rPh sb="15" eb="16">
      <t>ナイ</t>
    </rPh>
    <rPh sb="18" eb="20">
      <t>イドウ</t>
    </rPh>
    <rPh sb="21" eb="22">
      <t>シメ</t>
    </rPh>
    <phoneticPr fontId="5"/>
  </si>
  <si>
    <t xml:space="preserve">   3　  2004（平16）年度の黒瀬、福富、豊栄、河内、安芸津地区は合併後の数値です。</t>
    <rPh sb="12" eb="13">
      <t>ヒラ</t>
    </rPh>
    <rPh sb="16" eb="18">
      <t>ネンド</t>
    </rPh>
    <rPh sb="19" eb="21">
      <t>クロセ</t>
    </rPh>
    <rPh sb="22" eb="24">
      <t>フクトミ</t>
    </rPh>
    <rPh sb="25" eb="27">
      <t>トヨサカ</t>
    </rPh>
    <rPh sb="28" eb="30">
      <t>コウチ</t>
    </rPh>
    <rPh sb="31" eb="34">
      <t>アキツ</t>
    </rPh>
    <rPh sb="34" eb="36">
      <t>チク</t>
    </rPh>
    <rPh sb="37" eb="40">
      <t>ガッペイゴ</t>
    </rPh>
    <rPh sb="41" eb="43">
      <t>スウチ</t>
    </rPh>
    <phoneticPr fontId="5"/>
  </si>
  <si>
    <t>(平27)</t>
    <rPh sb="1" eb="2">
      <t>ヒラ</t>
    </rPh>
    <phoneticPr fontId="13"/>
  </si>
  <si>
    <t>…</t>
    <phoneticPr fontId="13"/>
  </si>
  <si>
    <t>2016
(平28)</t>
    <rPh sb="6" eb="7">
      <t>ヒラ</t>
    </rPh>
    <phoneticPr fontId="15"/>
  </si>
  <si>
    <t>2015(平成27)年10月1日現在　国勢調査</t>
    <rPh sb="5" eb="7">
      <t>ヘイセイ</t>
    </rPh>
    <rPh sb="10" eb="11">
      <t>ネン</t>
    </rPh>
    <rPh sb="13" eb="14">
      <t>ガツ</t>
    </rPh>
    <rPh sb="15" eb="16">
      <t>ニチ</t>
    </rPh>
    <rPh sb="16" eb="18">
      <t>ゲンザイ</t>
    </rPh>
    <phoneticPr fontId="16"/>
  </si>
  <si>
    <t>-</t>
    <phoneticPr fontId="16"/>
  </si>
  <si>
    <t>-</t>
    <phoneticPr fontId="16"/>
  </si>
  <si>
    <t>9．年齢階層別人口の推移（国勢調査）</t>
    <rPh sb="2" eb="4">
      <t>ネンレイ</t>
    </rPh>
    <rPh sb="4" eb="6">
      <t>カイソウ</t>
    </rPh>
    <rPh sb="6" eb="7">
      <t>ベツ</t>
    </rPh>
    <rPh sb="7" eb="9">
      <t>ジンコウ</t>
    </rPh>
    <rPh sb="10" eb="12">
      <t>スイイ</t>
    </rPh>
    <rPh sb="13" eb="15">
      <t>コクセイ</t>
    </rPh>
    <rPh sb="15" eb="17">
      <t>チョウサ</t>
    </rPh>
    <phoneticPr fontId="16"/>
  </si>
  <si>
    <t>2013(平25)</t>
  </si>
  <si>
    <t>2016(平28)</t>
  </si>
  <si>
    <t>2017
(平29)</t>
    <rPh sb="6" eb="7">
      <t>ヒラ</t>
    </rPh>
    <phoneticPr fontId="15"/>
  </si>
  <si>
    <t>その他</t>
    <rPh sb="2" eb="3">
      <t>タ</t>
    </rPh>
    <phoneticPr fontId="13"/>
  </si>
  <si>
    <t xml:space="preserve"> 1974
(昭49）</t>
    <rPh sb="7" eb="8">
      <t>アキ</t>
    </rPh>
    <phoneticPr fontId="13"/>
  </si>
  <si>
    <t>転入</t>
    <rPh sb="0" eb="2">
      <t>テンニュウ</t>
    </rPh>
    <phoneticPr fontId="13"/>
  </si>
  <si>
    <t>転出</t>
    <rPh sb="0" eb="2">
      <t>テンシュツ</t>
    </rPh>
    <phoneticPr fontId="13"/>
  </si>
  <si>
    <t>増減</t>
    <rPh sb="0" eb="2">
      <t>ゾウゲン</t>
    </rPh>
    <phoneticPr fontId="13"/>
  </si>
  <si>
    <t>年少人口</t>
    <rPh sb="0" eb="2">
      <t>ネンショウ</t>
    </rPh>
    <rPh sb="2" eb="4">
      <t>ジンコウ</t>
    </rPh>
    <phoneticPr fontId="16"/>
  </si>
  <si>
    <t>歳</t>
    <rPh sb="0" eb="1">
      <t>トシ</t>
    </rPh>
    <phoneticPr fontId="16"/>
  </si>
  <si>
    <t>以</t>
    <rPh sb="0" eb="1">
      <t>イ</t>
    </rPh>
    <phoneticPr fontId="16"/>
  </si>
  <si>
    <t>上</t>
    <rPh sb="0" eb="1">
      <t>ウエ</t>
    </rPh>
    <phoneticPr fontId="16"/>
  </si>
  <si>
    <t>西条</t>
    <rPh sb="0" eb="2">
      <t>サイジョウ</t>
    </rPh>
    <phoneticPr fontId="49"/>
  </si>
  <si>
    <t>八本松</t>
    <rPh sb="0" eb="3">
      <t>ハチホンマツ</t>
    </rPh>
    <phoneticPr fontId="49"/>
  </si>
  <si>
    <t>志和</t>
    <rPh sb="0" eb="2">
      <t>シワ</t>
    </rPh>
    <phoneticPr fontId="49"/>
  </si>
  <si>
    <t>高屋</t>
    <rPh sb="0" eb="2">
      <t>タカヤ</t>
    </rPh>
    <phoneticPr fontId="49"/>
  </si>
  <si>
    <t>黒瀬</t>
    <rPh sb="0" eb="2">
      <t>クロセ</t>
    </rPh>
    <phoneticPr fontId="49"/>
  </si>
  <si>
    <t>福富</t>
    <rPh sb="0" eb="2">
      <t>フクトミ</t>
    </rPh>
    <phoneticPr fontId="49"/>
  </si>
  <si>
    <t>豊栄</t>
    <rPh sb="0" eb="2">
      <t>トヨサカ</t>
    </rPh>
    <phoneticPr fontId="49"/>
  </si>
  <si>
    <t>河内</t>
    <rPh sb="0" eb="2">
      <t>コウチ</t>
    </rPh>
    <phoneticPr fontId="49"/>
  </si>
  <si>
    <t>安芸津</t>
    <rPh sb="0" eb="3">
      <t>アキツ</t>
    </rPh>
    <phoneticPr fontId="49"/>
  </si>
  <si>
    <t>計</t>
    <rPh sb="0" eb="1">
      <t>ケイ</t>
    </rPh>
    <phoneticPr fontId="49"/>
  </si>
  <si>
    <t>総数</t>
    <rPh sb="0" eb="2">
      <t>ソウスウ</t>
    </rPh>
    <phoneticPr fontId="49"/>
  </si>
  <si>
    <t>65～69歳</t>
    <rPh sb="5" eb="6">
      <t>サイ</t>
    </rPh>
    <phoneticPr fontId="49"/>
  </si>
  <si>
    <t>男</t>
    <rPh sb="0" eb="1">
      <t>オトコ</t>
    </rPh>
    <phoneticPr fontId="49"/>
  </si>
  <si>
    <t>女</t>
    <rPh sb="0" eb="1">
      <t>オンナ</t>
    </rPh>
    <phoneticPr fontId="49"/>
  </si>
  <si>
    <t>70～74歳</t>
    <rPh sb="5" eb="6">
      <t>サイ</t>
    </rPh>
    <phoneticPr fontId="49"/>
  </si>
  <si>
    <t>75～79歳</t>
    <rPh sb="5" eb="6">
      <t>サイ</t>
    </rPh>
    <phoneticPr fontId="49"/>
  </si>
  <si>
    <t>80～84歳</t>
    <rPh sb="5" eb="6">
      <t>サイ</t>
    </rPh>
    <phoneticPr fontId="49"/>
  </si>
  <si>
    <t>85歳以上</t>
    <rPh sb="2" eb="5">
      <t>サイイジョウ</t>
    </rPh>
    <phoneticPr fontId="49"/>
  </si>
  <si>
    <t>各年3月末現在　住民基本台帳</t>
    <rPh sb="4" eb="5">
      <t>マツ</t>
    </rPh>
    <rPh sb="8" eb="10">
      <t>ジュウミン</t>
    </rPh>
    <rPh sb="10" eb="12">
      <t>キホン</t>
    </rPh>
    <rPh sb="12" eb="14">
      <t>ダイチョウ</t>
    </rPh>
    <phoneticPr fontId="5"/>
  </si>
  <si>
    <t>0　～　 4歳</t>
    <rPh sb="6" eb="7">
      <t>サイ</t>
    </rPh>
    <phoneticPr fontId="16"/>
  </si>
  <si>
    <t>5　～　9歳</t>
    <rPh sb="5" eb="6">
      <t>サイ</t>
    </rPh>
    <phoneticPr fontId="16"/>
  </si>
  <si>
    <t>10　～　14歳</t>
    <rPh sb="7" eb="8">
      <t>サイ</t>
    </rPh>
    <phoneticPr fontId="16"/>
  </si>
  <si>
    <t>15　～　19歳</t>
    <rPh sb="7" eb="8">
      <t>サイ</t>
    </rPh>
    <phoneticPr fontId="16"/>
  </si>
  <si>
    <t>20　～　24歳</t>
    <rPh sb="7" eb="8">
      <t>サイ</t>
    </rPh>
    <phoneticPr fontId="16"/>
  </si>
  <si>
    <t>25　～　29歳</t>
    <rPh sb="7" eb="8">
      <t>サイ</t>
    </rPh>
    <phoneticPr fontId="16"/>
  </si>
  <si>
    <t>30　～　34歳</t>
    <rPh sb="7" eb="8">
      <t>サイ</t>
    </rPh>
    <phoneticPr fontId="16"/>
  </si>
  <si>
    <t>35　～　39歳</t>
    <rPh sb="7" eb="8">
      <t>サイ</t>
    </rPh>
    <phoneticPr fontId="16"/>
  </si>
  <si>
    <t>40　～　44歳</t>
    <rPh sb="7" eb="8">
      <t>サイ</t>
    </rPh>
    <phoneticPr fontId="16"/>
  </si>
  <si>
    <t>45　～　49歳</t>
    <rPh sb="7" eb="8">
      <t>サイ</t>
    </rPh>
    <phoneticPr fontId="16"/>
  </si>
  <si>
    <t>50　～　54歳</t>
    <rPh sb="7" eb="8">
      <t>サイ</t>
    </rPh>
    <phoneticPr fontId="16"/>
  </si>
  <si>
    <t>55　～　59歳</t>
    <rPh sb="7" eb="8">
      <t>サイ</t>
    </rPh>
    <phoneticPr fontId="16"/>
  </si>
  <si>
    <t>60　～　64歳</t>
    <rPh sb="7" eb="8">
      <t>サイ</t>
    </rPh>
    <phoneticPr fontId="16"/>
  </si>
  <si>
    <t>65　～　69歳</t>
    <rPh sb="7" eb="8">
      <t>サイ</t>
    </rPh>
    <phoneticPr fontId="16"/>
  </si>
  <si>
    <t>70　～　74歳</t>
    <rPh sb="7" eb="8">
      <t>サイ</t>
    </rPh>
    <phoneticPr fontId="16"/>
  </si>
  <si>
    <t>75　～　79歳</t>
    <rPh sb="7" eb="8">
      <t>サイ</t>
    </rPh>
    <phoneticPr fontId="16"/>
  </si>
  <si>
    <t>80　～　84歳</t>
    <rPh sb="7" eb="8">
      <t>サイ</t>
    </rPh>
    <phoneticPr fontId="16"/>
  </si>
  <si>
    <t>各年10月1日現在　国勢調査</t>
    <rPh sb="0" eb="1">
      <t>カク</t>
    </rPh>
    <rPh sb="1" eb="2">
      <t>ネン</t>
    </rPh>
    <rPh sb="4" eb="5">
      <t>ガツ</t>
    </rPh>
    <rPh sb="6" eb="7">
      <t>ニチ</t>
    </rPh>
    <rPh sb="7" eb="9">
      <t>ゲンザイ</t>
    </rPh>
    <phoneticPr fontId="16"/>
  </si>
  <si>
    <t>単独世帯</t>
    <rPh sb="0" eb="2">
      <t>タンドク</t>
    </rPh>
    <rPh sb="2" eb="4">
      <t>セタイ</t>
    </rPh>
    <phoneticPr fontId="13"/>
  </si>
  <si>
    <t>非親族を含む世帯</t>
    <rPh sb="0" eb="1">
      <t>ヒ</t>
    </rPh>
    <rPh sb="1" eb="3">
      <t>シンゾク</t>
    </rPh>
    <rPh sb="4" eb="5">
      <t>フク</t>
    </rPh>
    <rPh sb="6" eb="8">
      <t>セタイ</t>
    </rPh>
    <phoneticPr fontId="13"/>
  </si>
  <si>
    <t>核家族以外の世帯</t>
    <rPh sb="0" eb="3">
      <t>カクカゾク</t>
    </rPh>
    <rPh sb="3" eb="5">
      <t>イガイ</t>
    </rPh>
    <rPh sb="6" eb="8">
      <t>セタイ</t>
    </rPh>
    <phoneticPr fontId="13"/>
  </si>
  <si>
    <t>核家族世帯</t>
    <rPh sb="0" eb="3">
      <t>カクカゾク</t>
    </rPh>
    <rPh sb="3" eb="5">
      <t>セタイ</t>
    </rPh>
    <phoneticPr fontId="13"/>
  </si>
  <si>
    <t>親族のみの世帯</t>
    <phoneticPr fontId="13"/>
  </si>
  <si>
    <t>一般世帯数</t>
    <rPh sb="0" eb="2">
      <t>イッパン</t>
    </rPh>
    <rPh sb="2" eb="5">
      <t>セタイスウ</t>
    </rPh>
    <phoneticPr fontId="13"/>
  </si>
  <si>
    <t>(平27）</t>
    <phoneticPr fontId="13"/>
  </si>
  <si>
    <t>(平22）</t>
    <phoneticPr fontId="13"/>
  </si>
  <si>
    <t>(平17）</t>
    <phoneticPr fontId="13"/>
  </si>
  <si>
    <t>(平12）</t>
    <phoneticPr fontId="13"/>
  </si>
  <si>
    <t>　世帯の構成</t>
    <phoneticPr fontId="13"/>
  </si>
  <si>
    <t>年次　</t>
    <rPh sb="0" eb="2">
      <t>ネンジ</t>
    </rPh>
    <phoneticPr fontId="13"/>
  </si>
  <si>
    <t>うち65歳以上の高齢単身者世帯</t>
    <rPh sb="4" eb="5">
      <t>サイ</t>
    </rPh>
    <rPh sb="5" eb="7">
      <t>イジョウ</t>
    </rPh>
    <rPh sb="8" eb="10">
      <t>コウレイ</t>
    </rPh>
    <rPh sb="10" eb="12">
      <t>タンシン</t>
    </rPh>
    <rPh sb="12" eb="13">
      <t>シャ</t>
    </rPh>
    <rPh sb="13" eb="15">
      <t>セタイ</t>
    </rPh>
    <phoneticPr fontId="13"/>
  </si>
  <si>
    <t>16．家族類型別世帯数</t>
    <rPh sb="3" eb="5">
      <t>カゾク</t>
    </rPh>
    <rPh sb="5" eb="7">
      <t>ルイケイ</t>
    </rPh>
    <rPh sb="7" eb="8">
      <t>ベツ</t>
    </rPh>
    <rPh sb="8" eb="11">
      <t>セタイスウ</t>
    </rPh>
    <phoneticPr fontId="16"/>
  </si>
  <si>
    <t>19．外国人年齢別人口の推移</t>
    <rPh sb="3" eb="5">
      <t>ガイコク</t>
    </rPh>
    <rPh sb="5" eb="6">
      <t>ジン</t>
    </rPh>
    <rPh sb="6" eb="8">
      <t>ネンレイ</t>
    </rPh>
    <rPh sb="8" eb="9">
      <t>ベツ</t>
    </rPh>
    <rPh sb="9" eb="11">
      <t>ジンコウ</t>
    </rPh>
    <rPh sb="12" eb="14">
      <t>スイイ</t>
    </rPh>
    <phoneticPr fontId="16"/>
  </si>
  <si>
    <t>　計</t>
    <rPh sb="1" eb="2">
      <t>ケイ</t>
    </rPh>
    <phoneticPr fontId="49"/>
  </si>
  <si>
    <t>町別</t>
    <rPh sb="0" eb="1">
      <t>チョウ</t>
    </rPh>
    <rPh sb="1" eb="2">
      <t>ベツ</t>
    </rPh>
    <phoneticPr fontId="13"/>
  </si>
  <si>
    <t>夫婦のみの世帯</t>
    <rPh sb="0" eb="2">
      <t>フウフ</t>
    </rPh>
    <rPh sb="5" eb="7">
      <t>セタイ</t>
    </rPh>
    <phoneticPr fontId="13"/>
  </si>
  <si>
    <t>夫婦と子供から成る世帯</t>
    <rPh sb="0" eb="2">
      <t>フウフ</t>
    </rPh>
    <rPh sb="3" eb="5">
      <t>コドモ</t>
    </rPh>
    <rPh sb="7" eb="8">
      <t>ナ</t>
    </rPh>
    <rPh sb="9" eb="11">
      <t>セタイ</t>
    </rPh>
    <phoneticPr fontId="13"/>
  </si>
  <si>
    <t>男親または女親と子供からなる世帯</t>
    <rPh sb="0" eb="1">
      <t>オトコ</t>
    </rPh>
    <rPh sb="1" eb="2">
      <t>オヤ</t>
    </rPh>
    <rPh sb="5" eb="6">
      <t>オンナ</t>
    </rPh>
    <rPh sb="6" eb="7">
      <t>オヤ</t>
    </rPh>
    <rPh sb="8" eb="10">
      <t>コドモ</t>
    </rPh>
    <rPh sb="14" eb="16">
      <t>セタイ</t>
    </rPh>
    <phoneticPr fontId="13"/>
  </si>
  <si>
    <t>17．高齢世帯員（65歳以上）家族類型別世帯数</t>
    <rPh sb="3" eb="5">
      <t>コウレイ</t>
    </rPh>
    <rPh sb="5" eb="7">
      <t>セタイ</t>
    </rPh>
    <rPh sb="7" eb="8">
      <t>イン</t>
    </rPh>
    <rPh sb="11" eb="12">
      <t>サイ</t>
    </rPh>
    <rPh sb="12" eb="14">
      <t>イジョウ</t>
    </rPh>
    <rPh sb="15" eb="17">
      <t>カゾク</t>
    </rPh>
    <rPh sb="17" eb="19">
      <t>ルイケイ</t>
    </rPh>
    <rPh sb="19" eb="20">
      <t>ベツ</t>
    </rPh>
    <rPh sb="20" eb="23">
      <t>セタイスウ</t>
    </rPh>
    <phoneticPr fontId="16"/>
  </si>
  <si>
    <t>15．年齢（5歳階級）・男女別高齢世帯（65歳以上）単身者数</t>
    <rPh sb="3" eb="5">
      <t>ネンレイ</t>
    </rPh>
    <rPh sb="7" eb="8">
      <t>サイ</t>
    </rPh>
    <rPh sb="8" eb="10">
      <t>カイキュウ</t>
    </rPh>
    <rPh sb="12" eb="14">
      <t>ダンジョ</t>
    </rPh>
    <rPh sb="14" eb="15">
      <t>ベツ</t>
    </rPh>
    <rPh sb="15" eb="17">
      <t>コウレイ</t>
    </rPh>
    <rPh sb="17" eb="19">
      <t>セタイ</t>
    </rPh>
    <rPh sb="22" eb="25">
      <t>サイイジョウ</t>
    </rPh>
    <rPh sb="26" eb="28">
      <t>タンシン</t>
    </rPh>
    <rPh sb="28" eb="29">
      <t>シャ</t>
    </rPh>
    <rPh sb="29" eb="30">
      <t>スウ</t>
    </rPh>
    <phoneticPr fontId="16"/>
  </si>
  <si>
    <t>総数</t>
    <rPh sb="0" eb="1">
      <t>フサ</t>
    </rPh>
    <rPh sb="1" eb="2">
      <t>カズ</t>
    </rPh>
    <phoneticPr fontId="16"/>
  </si>
  <si>
    <t xml:space="preserve">   3    「その他」は転出取消、職権記載・消除、国籍取得、国外移住の合計です。　　　　　　　　</t>
    <rPh sb="29" eb="31">
      <t>シュトク</t>
    </rPh>
    <phoneticPr fontId="5"/>
  </si>
  <si>
    <t xml:space="preserve">   2    「社会増減」は「転入－転出＋その他」の合計となります。</t>
    <rPh sb="9" eb="11">
      <t>シャカイ</t>
    </rPh>
    <rPh sb="11" eb="13">
      <t>ゾウゲン</t>
    </rPh>
    <rPh sb="16" eb="18">
      <t>テンニュウ</t>
    </rPh>
    <rPh sb="19" eb="21">
      <t>テンシュツ</t>
    </rPh>
    <rPh sb="24" eb="25">
      <t>タ</t>
    </rPh>
    <rPh sb="27" eb="29">
      <t>ゴウケイ</t>
    </rPh>
    <phoneticPr fontId="5"/>
  </si>
  <si>
    <t>合計</t>
    <rPh sb="0" eb="2">
      <t>ゴウケイ</t>
    </rPh>
    <phoneticPr fontId="15"/>
  </si>
  <si>
    <t>注　「一般世帯数」の合計には不詳を含みます。</t>
    <rPh sb="0" eb="1">
      <t>チュウ</t>
    </rPh>
    <rPh sb="3" eb="5">
      <t>イッパン</t>
    </rPh>
    <rPh sb="5" eb="7">
      <t>セタイ</t>
    </rPh>
    <rPh sb="7" eb="8">
      <t>スウ</t>
    </rPh>
    <rPh sb="10" eb="12">
      <t>ゴウケイ</t>
    </rPh>
    <rPh sb="14" eb="16">
      <t>フショウ</t>
    </rPh>
    <rPh sb="17" eb="18">
      <t>フク</t>
    </rPh>
    <phoneticPr fontId="13"/>
  </si>
  <si>
    <t>18．夫の年齢・妻の年齢（5歳階級）別高齢夫婦（65歳以上）のみ世帯数</t>
    <rPh sb="3" eb="4">
      <t>オット</t>
    </rPh>
    <rPh sb="5" eb="7">
      <t>ネンレイ</t>
    </rPh>
    <rPh sb="8" eb="9">
      <t>ツマ</t>
    </rPh>
    <rPh sb="10" eb="12">
      <t>ネンレイ</t>
    </rPh>
    <rPh sb="14" eb="15">
      <t>サイ</t>
    </rPh>
    <rPh sb="15" eb="17">
      <t>カイキュウ</t>
    </rPh>
    <rPh sb="18" eb="19">
      <t>ベツ</t>
    </rPh>
    <rPh sb="19" eb="21">
      <t>コウレイ</t>
    </rPh>
    <rPh sb="21" eb="23">
      <t>フウフ</t>
    </rPh>
    <rPh sb="26" eb="29">
      <t>サイイジョウ</t>
    </rPh>
    <rPh sb="32" eb="35">
      <t>セタイスウ</t>
    </rPh>
    <phoneticPr fontId="16"/>
  </si>
  <si>
    <t xml:space="preserve">   5　2012（平24）年7月より外国人も住民基本台帳の適用対象になったため、平成24年度以降は外国人の異動を含んでいます。</t>
    <rPh sb="30" eb="32">
      <t>テキヨウ</t>
    </rPh>
    <rPh sb="47" eb="49">
      <t>イコウ</t>
    </rPh>
    <phoneticPr fontId="13"/>
  </si>
  <si>
    <t xml:space="preserve">   2　2012（平24）年7月より外国人も住民基本台帳の適用対象になったため、平成24年度は外国人の異動を含みます。</t>
    <rPh sb="10" eb="11">
      <t>ヒラ</t>
    </rPh>
    <rPh sb="14" eb="15">
      <t>ネン</t>
    </rPh>
    <rPh sb="30" eb="32">
      <t>テキヨウ</t>
    </rPh>
    <rPh sb="41" eb="43">
      <t>ヘイセイ</t>
    </rPh>
    <rPh sb="45" eb="47">
      <t>ネンド</t>
    </rPh>
    <rPh sb="48" eb="50">
      <t>ガイコク</t>
    </rPh>
    <rPh sb="50" eb="51">
      <t>ジン</t>
    </rPh>
    <rPh sb="52" eb="54">
      <t>イドウ</t>
    </rPh>
    <rPh sb="55" eb="56">
      <t>フク</t>
    </rPh>
    <phoneticPr fontId="13"/>
  </si>
  <si>
    <t>　 2　2012（平24）年7月より外国人も住民基本台帳の適用対象になったため、平成24年度以降は外国人の異動を含みます。</t>
    <rPh sb="9" eb="10">
      <t>ヒラ</t>
    </rPh>
    <rPh sb="13" eb="14">
      <t>ネン</t>
    </rPh>
    <rPh sb="29" eb="31">
      <t>テキヨウ</t>
    </rPh>
    <rPh sb="40" eb="42">
      <t>ヘイセイ</t>
    </rPh>
    <rPh sb="44" eb="46">
      <t>ネンド</t>
    </rPh>
    <rPh sb="46" eb="48">
      <t>イコウ</t>
    </rPh>
    <rPh sb="49" eb="51">
      <t>ガイコク</t>
    </rPh>
    <rPh sb="51" eb="52">
      <t>ジン</t>
    </rPh>
    <rPh sb="53" eb="55">
      <t>イドウ</t>
    </rPh>
    <rPh sb="56" eb="57">
      <t>フク</t>
    </rPh>
    <phoneticPr fontId="13"/>
  </si>
  <si>
    <t xml:space="preserve">   4    2012（平24）年7月より外国人も住民基本台帳の適用対象になったため、平成24年度以降は外国人の異動を含みます。</t>
    <rPh sb="13" eb="14">
      <t>ヒラ</t>
    </rPh>
    <rPh sb="17" eb="18">
      <t>ネン</t>
    </rPh>
    <rPh sb="33" eb="35">
      <t>テキヨウ</t>
    </rPh>
    <rPh sb="44" eb="46">
      <t>ヘイセイ</t>
    </rPh>
    <rPh sb="48" eb="50">
      <t>ネンド</t>
    </rPh>
    <rPh sb="50" eb="52">
      <t>イコウ</t>
    </rPh>
    <rPh sb="53" eb="55">
      <t>ガイコク</t>
    </rPh>
    <rPh sb="55" eb="56">
      <t>ジン</t>
    </rPh>
    <rPh sb="57" eb="59">
      <t>イドウ</t>
    </rPh>
    <rPh sb="60" eb="61">
      <t>フク</t>
    </rPh>
    <phoneticPr fontId="13"/>
  </si>
  <si>
    <t>2017
(平29)</t>
  </si>
  <si>
    <t>2015
(平27)</t>
  </si>
  <si>
    <t>2016
(平28)</t>
  </si>
  <si>
    <t>2018
(平30)</t>
    <rPh sb="6" eb="7">
      <t>ヒラ</t>
    </rPh>
    <phoneticPr fontId="15"/>
  </si>
  <si>
    <t>(平29）</t>
  </si>
  <si>
    <t>(平30）</t>
  </si>
  <si>
    <t>単位：人</t>
    <phoneticPr fontId="5"/>
  </si>
  <si>
    <t>西　条</t>
    <phoneticPr fontId="5"/>
  </si>
  <si>
    <t>志　和</t>
    <phoneticPr fontId="5"/>
  </si>
  <si>
    <t>高　屋</t>
    <phoneticPr fontId="5"/>
  </si>
  <si>
    <t>総　数</t>
    <phoneticPr fontId="5"/>
  </si>
  <si>
    <t>西　条</t>
    <phoneticPr fontId="5"/>
  </si>
  <si>
    <t>志　和</t>
    <phoneticPr fontId="5"/>
  </si>
  <si>
    <t>高　屋</t>
    <phoneticPr fontId="5"/>
  </si>
  <si>
    <t>区分</t>
    <phoneticPr fontId="5"/>
  </si>
  <si>
    <t>西　条</t>
    <phoneticPr fontId="5"/>
  </si>
  <si>
    <t>志　和</t>
    <phoneticPr fontId="5"/>
  </si>
  <si>
    <t>高　屋</t>
    <phoneticPr fontId="5"/>
  </si>
  <si>
    <t>総　数</t>
    <phoneticPr fontId="5"/>
  </si>
  <si>
    <t>…</t>
    <phoneticPr fontId="13"/>
  </si>
  <si>
    <t>1994(平 6)</t>
    <phoneticPr fontId="13"/>
  </si>
  <si>
    <t>2004(平16)</t>
    <phoneticPr fontId="13"/>
  </si>
  <si>
    <t>2004(平16)</t>
    <phoneticPr fontId="13"/>
  </si>
  <si>
    <t>2005(平17)</t>
    <phoneticPr fontId="13"/>
  </si>
  <si>
    <t>2005(平17)</t>
    <phoneticPr fontId="13"/>
  </si>
  <si>
    <t>2006(平18)</t>
    <phoneticPr fontId="13"/>
  </si>
  <si>
    <t>2006(平18)</t>
    <phoneticPr fontId="13"/>
  </si>
  <si>
    <t>…</t>
    <phoneticPr fontId="5"/>
  </si>
  <si>
    <t>…</t>
    <phoneticPr fontId="13"/>
  </si>
  <si>
    <t>…</t>
    <phoneticPr fontId="5"/>
  </si>
  <si>
    <t>1994(平 6)</t>
    <phoneticPr fontId="13"/>
  </si>
  <si>
    <t>1994(平 6)</t>
    <phoneticPr fontId="13"/>
  </si>
  <si>
    <t>2004(平16)</t>
    <phoneticPr fontId="13"/>
  </si>
  <si>
    <t>2006(平18)</t>
    <phoneticPr fontId="13"/>
  </si>
  <si>
    <t>…</t>
    <phoneticPr fontId="5"/>
  </si>
  <si>
    <t>…</t>
    <phoneticPr fontId="5"/>
  </si>
  <si>
    <t>1994(平 6)</t>
    <phoneticPr fontId="13"/>
  </si>
  <si>
    <t>2006(平18)</t>
    <phoneticPr fontId="13"/>
  </si>
  <si>
    <t>総世帯数</t>
  </si>
  <si>
    <t>総計</t>
  </si>
  <si>
    <t>無国籍、国籍空欄</t>
    <rPh sb="0" eb="3">
      <t>ムコクセキ</t>
    </rPh>
    <rPh sb="4" eb="6">
      <t>コクセキ</t>
    </rPh>
    <rPh sb="6" eb="8">
      <t>クウラン</t>
    </rPh>
    <phoneticPr fontId="13"/>
  </si>
  <si>
    <t>小　計</t>
    <rPh sb="0" eb="1">
      <t>ショウ</t>
    </rPh>
    <rPh sb="2" eb="3">
      <t>ケイ</t>
    </rPh>
    <phoneticPr fontId="13"/>
  </si>
  <si>
    <t>その他（オセアニア）</t>
    <rPh sb="2" eb="3">
      <t>タ</t>
    </rPh>
    <phoneticPr fontId="13"/>
  </si>
  <si>
    <t>オーストラリア</t>
  </si>
  <si>
    <t>オセアニア</t>
    <phoneticPr fontId="13"/>
  </si>
  <si>
    <t>その他（北米・南米）</t>
    <rPh sb="2" eb="3">
      <t>タ</t>
    </rPh>
    <rPh sb="4" eb="6">
      <t>ホクベイ</t>
    </rPh>
    <rPh sb="7" eb="9">
      <t>ナンベイ</t>
    </rPh>
    <phoneticPr fontId="13"/>
  </si>
  <si>
    <t>メキシコ</t>
    <phoneticPr fontId="13"/>
  </si>
  <si>
    <t>カナダ</t>
  </si>
  <si>
    <t>ペルー</t>
  </si>
  <si>
    <t>米国</t>
  </si>
  <si>
    <t>ブラジル</t>
  </si>
  <si>
    <t>北米・南米</t>
    <rPh sb="0" eb="2">
      <t>ホクベイ</t>
    </rPh>
    <rPh sb="3" eb="5">
      <t>ナンベイ</t>
    </rPh>
    <phoneticPr fontId="13"/>
  </si>
  <si>
    <t>その他（アフリカ）</t>
    <rPh sb="2" eb="3">
      <t>タ</t>
    </rPh>
    <phoneticPr fontId="13"/>
  </si>
  <si>
    <t>マラウイ</t>
  </si>
  <si>
    <t>ナイジェリア</t>
  </si>
  <si>
    <t>ルワンダ</t>
  </si>
  <si>
    <t>エジプト</t>
  </si>
  <si>
    <t>アフリカ</t>
    <phoneticPr fontId="13"/>
  </si>
  <si>
    <t>その他（ヨーロッパ）</t>
    <rPh sb="2" eb="3">
      <t>タ</t>
    </rPh>
    <phoneticPr fontId="13"/>
  </si>
  <si>
    <t>ロシア</t>
  </si>
  <si>
    <t>英国</t>
  </si>
  <si>
    <t>ドイツ</t>
  </si>
  <si>
    <t>ヨーロッパ</t>
    <phoneticPr fontId="13"/>
  </si>
  <si>
    <t>その他（アジア）</t>
    <rPh sb="2" eb="3">
      <t>タ</t>
    </rPh>
    <phoneticPr fontId="13"/>
  </si>
  <si>
    <t>イラン</t>
  </si>
  <si>
    <t>モンゴル</t>
  </si>
  <si>
    <t>朝鮮</t>
  </si>
  <si>
    <t>ラオス</t>
  </si>
  <si>
    <t>パキスタン</t>
  </si>
  <si>
    <t>シリア</t>
  </si>
  <si>
    <t>スリランカ</t>
  </si>
  <si>
    <t>マレーシア</t>
  </si>
  <si>
    <t>カンボジア</t>
  </si>
  <si>
    <t>ネパール</t>
  </si>
  <si>
    <t>アフガニスタン</t>
  </si>
  <si>
    <t>バングラデシュ</t>
  </si>
  <si>
    <t>台湾</t>
  </si>
  <si>
    <t>ミャンマー</t>
  </si>
  <si>
    <t>インド</t>
  </si>
  <si>
    <t>タイ</t>
  </si>
  <si>
    <t>インドネシア</t>
  </si>
  <si>
    <t>フィリピン</t>
  </si>
  <si>
    <t>韓国</t>
  </si>
  <si>
    <t>ベトナム</t>
  </si>
  <si>
    <t>中国</t>
  </si>
  <si>
    <t>アジア</t>
    <phoneticPr fontId="13"/>
  </si>
  <si>
    <t>単位：世帯、人</t>
    <rPh sb="6" eb="7">
      <t>ヒト</t>
    </rPh>
    <phoneticPr fontId="5"/>
  </si>
  <si>
    <t>20．外国人国籍別人口・世帯数の推移</t>
    <phoneticPr fontId="5"/>
  </si>
  <si>
    <t>-</t>
    <phoneticPr fontId="13"/>
  </si>
  <si>
    <t>…</t>
    <phoneticPr fontId="13"/>
  </si>
  <si>
    <t>-</t>
    <phoneticPr fontId="13"/>
  </si>
  <si>
    <t>-</t>
  </si>
  <si>
    <t>単位：人</t>
    <rPh sb="3" eb="4">
      <t>ヒト</t>
    </rPh>
    <phoneticPr fontId="16"/>
  </si>
  <si>
    <t>注 　年齢３区分別の人口の合計が総数と一致しないのは年齢不詳を除いているためです。　　　</t>
    <rPh sb="0" eb="1">
      <t>チュウ</t>
    </rPh>
    <rPh sb="3" eb="5">
      <t>ネンレイ</t>
    </rPh>
    <rPh sb="6" eb="8">
      <t>クブン</t>
    </rPh>
    <rPh sb="8" eb="9">
      <t>ベツ</t>
    </rPh>
    <rPh sb="10" eb="12">
      <t>ジンコウ</t>
    </rPh>
    <rPh sb="13" eb="15">
      <t>ゴウケイ</t>
    </rPh>
    <rPh sb="16" eb="18">
      <t>ソウスウ</t>
    </rPh>
    <rPh sb="19" eb="21">
      <t>イッチ</t>
    </rPh>
    <rPh sb="26" eb="28">
      <t>ネンレイ</t>
    </rPh>
    <rPh sb="28" eb="30">
      <t>フショウ</t>
    </rPh>
    <rPh sb="31" eb="32">
      <t>ノゾ</t>
    </rPh>
    <phoneticPr fontId="16"/>
  </si>
  <si>
    <t>　　　平成12年以前については、合併以前の旧町（黒瀬町、福富町、豊栄町、河内町、安芸津町）分が含まれています。</t>
    <rPh sb="18" eb="20">
      <t>イゼン</t>
    </rPh>
    <rPh sb="45" eb="46">
      <t>ブン</t>
    </rPh>
    <rPh sb="47" eb="48">
      <t>フク</t>
    </rPh>
    <phoneticPr fontId="16"/>
  </si>
  <si>
    <t xml:space="preserve">年次 </t>
    <rPh sb="0" eb="2">
      <t>ネンジ</t>
    </rPh>
    <phoneticPr fontId="16"/>
  </si>
  <si>
    <t xml:space="preserve"> 区分</t>
    <rPh sb="1" eb="3">
      <t>クブン</t>
    </rPh>
    <phoneticPr fontId="16"/>
  </si>
  <si>
    <t xml:space="preserve">年次 </t>
    <rPh sb="0" eb="2">
      <t>ネンジ</t>
    </rPh>
    <phoneticPr fontId="15"/>
  </si>
  <si>
    <t xml:space="preserve"> 区分</t>
    <rPh sb="1" eb="3">
      <t>クブン</t>
    </rPh>
    <phoneticPr fontId="15"/>
  </si>
  <si>
    <t xml:space="preserve">年次 </t>
    <rPh sb="0" eb="1">
      <t>ネン</t>
    </rPh>
    <rPh sb="1" eb="2">
      <t>ツギ</t>
    </rPh>
    <phoneticPr fontId="5"/>
  </si>
  <si>
    <t xml:space="preserve"> 区分</t>
    <rPh sb="1" eb="3">
      <t>クブン</t>
    </rPh>
    <phoneticPr fontId="5"/>
  </si>
  <si>
    <t xml:space="preserve">区分 </t>
    <rPh sb="0" eb="2">
      <t>クブン</t>
    </rPh>
    <phoneticPr fontId="16"/>
  </si>
  <si>
    <t xml:space="preserve"> 年齢</t>
    <phoneticPr fontId="16"/>
  </si>
  <si>
    <t xml:space="preserve"> 区分</t>
    <rPh sb="1" eb="3">
      <t>クブン</t>
    </rPh>
    <phoneticPr fontId="13"/>
  </si>
  <si>
    <t>年次　</t>
    <rPh sb="1" eb="2">
      <t>ツギ</t>
    </rPh>
    <phoneticPr fontId="5"/>
  </si>
  <si>
    <t>　 区分</t>
    <phoneticPr fontId="13"/>
  </si>
  <si>
    <t xml:space="preserve"> 年齢</t>
    <phoneticPr fontId="16"/>
  </si>
  <si>
    <t>2018
(平30)</t>
  </si>
  <si>
    <t>2017(平29)</t>
  </si>
  <si>
    <t>2018(平30)</t>
  </si>
  <si>
    <t>(平31）</t>
  </si>
  <si>
    <t>(令2）</t>
    <rPh sb="1" eb="2">
      <t>レイ</t>
    </rPh>
    <phoneticPr fontId="13"/>
  </si>
  <si>
    <t>2019
(令元)</t>
    <rPh sb="6" eb="7">
      <t>レイ</t>
    </rPh>
    <rPh sb="7" eb="8">
      <t>ガン</t>
    </rPh>
    <phoneticPr fontId="13"/>
  </si>
  <si>
    <t>2019(令元)</t>
    <rPh sb="5" eb="6">
      <t>レイ</t>
    </rPh>
    <rPh sb="6" eb="7">
      <t>ガン</t>
    </rPh>
    <phoneticPr fontId="13"/>
  </si>
  <si>
    <t>2019
(令元)</t>
    <rPh sb="6" eb="7">
      <t>レイ</t>
    </rPh>
    <rPh sb="7" eb="8">
      <t>ガン</t>
    </rPh>
    <phoneticPr fontId="15"/>
  </si>
  <si>
    <t>…</t>
    <phoneticPr fontId="13"/>
  </si>
  <si>
    <t>2020
(令2)</t>
    <rPh sb="6" eb="7">
      <t>レイ</t>
    </rPh>
    <phoneticPr fontId="13"/>
  </si>
  <si>
    <t>2020(令2)</t>
    <rPh sb="5" eb="6">
      <t>レイ</t>
    </rPh>
    <phoneticPr fontId="13"/>
  </si>
  <si>
    <t>2020
(令2)</t>
    <rPh sb="6" eb="7">
      <t>レイ</t>
    </rPh>
    <phoneticPr fontId="15"/>
  </si>
  <si>
    <t>(令3）</t>
    <rPh sb="1" eb="2">
      <t>レイ</t>
    </rPh>
    <phoneticPr fontId="13"/>
  </si>
  <si>
    <t>　  　(例：令和２年分は令和元年10月1日～令和２年9月30日）</t>
    <rPh sb="7" eb="9">
      <t>レイワ</t>
    </rPh>
    <rPh sb="13" eb="15">
      <t>レイワ</t>
    </rPh>
    <rPh sb="15" eb="16">
      <t>モト</t>
    </rPh>
    <rPh sb="23" eb="25">
      <t>レイワ</t>
    </rPh>
    <phoneticPr fontId="13"/>
  </si>
  <si>
    <t>(令和2)</t>
    <rPh sb="1" eb="3">
      <t>レイワ</t>
    </rPh>
    <phoneticPr fontId="13"/>
  </si>
  <si>
    <t>(平17）</t>
  </si>
  <si>
    <t>(平22）</t>
  </si>
  <si>
    <t>(平27）</t>
  </si>
  <si>
    <t>(令２）</t>
    <rPh sb="1" eb="2">
      <t>レイ</t>
    </rPh>
    <phoneticPr fontId="13"/>
  </si>
  <si>
    <t>-</t>
    <phoneticPr fontId="13"/>
  </si>
  <si>
    <t xml:space="preserve">                                                                              </t>
    <phoneticPr fontId="13"/>
  </si>
  <si>
    <t>(平30）</t>
    <phoneticPr fontId="16"/>
  </si>
  <si>
    <t>男性</t>
    <phoneticPr fontId="5"/>
  </si>
  <si>
    <t>女性</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</si>
</sst>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411]yyyy\(gge\)"/>
    <numFmt numFmtId="177" formatCode="[$-411]yyyy\(\ \ \ e\)"/>
    <numFmt numFmtId="178" formatCode="[$-411]yyyy\(gg\ e\)"/>
    <numFmt numFmtId="179" formatCode="#,##0;&quot;△ &quot;#,##0"/>
    <numFmt numFmtId="180" formatCode="#,##0;\-#,##0;\-"/>
    <numFmt numFmtId="181" formatCode="[$-411]\(gge\)"/>
    <numFmt numFmtId="182" formatCode="[$-411]\(\ \ e\)"/>
    <numFmt numFmtId="183" formatCode="[$-411]\(gg\ e\)"/>
    <numFmt numFmtId="184" formatCode="[$-411]\(\ \ \ e\)"/>
    <numFmt numFmtId="185" formatCode="0.0"/>
    <numFmt numFmtId="186" formatCode="0;&quot;△ &quot;0"/>
    <numFmt numFmtId="187" formatCode="0.00;&quot;▲ &quot;0.00"/>
    <numFmt numFmtId="188" formatCode="0.00;&quot;△ &quot;0.00"/>
  </numFmts>
  <fonts count="75">
    <font>
      <sz val="10"/>
      <name val="標準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14"/>
      <name val="ＭＳ 明朝"/>
      <family val="1"/>
      <charset val="128"/>
    </font>
    <font>
      <sz val="6"/>
      <name val="ＭＳ Ｐ明朝"/>
      <family val="1"/>
      <charset val="128"/>
    </font>
    <font>
      <sz val="10"/>
      <name val="ＭＳ Ｐ明朝"/>
      <family val="1"/>
      <charset val="128"/>
    </font>
    <font>
      <sz val="12"/>
      <name val="ＭＳ Ｐ明朝"/>
      <family val="1"/>
      <charset val="128"/>
    </font>
    <font>
      <sz val="10"/>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10"/>
      <name val="標準明朝"/>
      <family val="1"/>
      <charset val="128"/>
    </font>
    <font>
      <sz val="6"/>
      <name val="標準明朝"/>
      <family val="1"/>
      <charset val="128"/>
    </font>
    <font>
      <sz val="14"/>
      <name val="標準明朝"/>
      <family val="1"/>
      <charset val="128"/>
    </font>
    <font>
      <sz val="7"/>
      <name val="標準明朝"/>
      <family val="1"/>
      <charset val="128"/>
    </font>
    <font>
      <sz val="7"/>
      <name val="ＭＳ Ｐ明朝"/>
      <family val="1"/>
      <charset val="128"/>
    </font>
    <font>
      <sz val="11"/>
      <name val="ＭＳ Ｐ明朝"/>
      <family val="1"/>
      <charset val="128"/>
    </font>
    <font>
      <sz val="9"/>
      <name val="ＭＳ Ｐ明朝"/>
      <family val="1"/>
      <charset val="128"/>
    </font>
    <font>
      <sz val="12"/>
      <name val="標準明朝"/>
      <family val="1"/>
      <charset val="128"/>
    </font>
    <font>
      <sz val="9"/>
      <name val="標準明朝"/>
      <family val="1"/>
      <charset val="128"/>
    </font>
    <font>
      <sz val="14"/>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明朝"/>
      <family val="1"/>
      <charset val="128"/>
    </font>
    <font>
      <sz val="10"/>
      <name val="Arial"/>
      <family val="2"/>
    </font>
    <font>
      <sz val="11"/>
      <name val="Arial"/>
      <family val="2"/>
    </font>
    <font>
      <sz val="9"/>
      <name val="Arial"/>
      <family val="2"/>
    </font>
    <font>
      <sz val="10"/>
      <color indexed="8"/>
      <name val="Arial"/>
      <family val="2"/>
    </font>
    <font>
      <b/>
      <sz val="10"/>
      <name val="Arial"/>
      <family val="2"/>
    </font>
    <font>
      <b/>
      <sz val="9"/>
      <name val="Arial"/>
      <family val="2"/>
    </font>
    <font>
      <b/>
      <sz val="10"/>
      <name val="ＭＳ Ｐゴシック"/>
      <family val="3"/>
      <charset val="128"/>
    </font>
    <font>
      <sz val="9"/>
      <color indexed="81"/>
      <name val="MS P ゴシック"/>
      <family val="3"/>
      <charset val="128"/>
    </font>
    <font>
      <b/>
      <sz val="16"/>
      <name val="ＭＳ Ｐゴシック"/>
      <family val="3"/>
      <charset val="128"/>
    </font>
    <font>
      <sz val="6"/>
      <name val="ＭＳ Ｐゴシック"/>
      <family val="2"/>
      <charset val="128"/>
      <scheme val="minor"/>
    </font>
    <font>
      <sz val="11"/>
      <name val="標準明朝"/>
      <family val="1"/>
      <charset val="128"/>
    </font>
    <font>
      <b/>
      <sz val="11"/>
      <name val="ＭＳ Ｐゴシック"/>
      <family val="3"/>
      <charset val="128"/>
      <scheme val="minor"/>
    </font>
    <font>
      <sz val="9"/>
      <name val="ＭＳ Ｐゴシック"/>
      <family val="3"/>
      <charset val="128"/>
      <scheme val="minor"/>
    </font>
    <font>
      <b/>
      <sz val="10"/>
      <name val="ＭＳ Ｐゴシック"/>
      <family val="3"/>
      <charset val="128"/>
      <scheme val="minor"/>
    </font>
    <font>
      <sz val="12"/>
      <name val="ＭＳ Ｐゴシック"/>
      <family val="3"/>
      <charset val="128"/>
    </font>
    <font>
      <b/>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明朝"/>
      <family val="1"/>
      <charset val="128"/>
    </font>
    <font>
      <b/>
      <sz val="11"/>
      <name val="Arial"/>
      <family val="2"/>
    </font>
  </fonts>
  <fills count="56">
    <fill>
      <patternFill patternType="none"/>
    </fill>
    <fill>
      <patternFill patternType="gray125"/>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1">
    <border>
      <left/>
      <right/>
      <top/>
      <bottom/>
      <diagonal/>
    </border>
    <border>
      <left style="hair">
        <color indexed="64"/>
      </left>
      <right/>
      <top/>
      <bottom/>
      <diagonal/>
    </border>
    <border>
      <left style="hair">
        <color indexed="8"/>
      </left>
      <right style="thin">
        <color indexed="8"/>
      </right>
      <top style="medium">
        <color indexed="8"/>
      </top>
      <bottom/>
      <diagonal/>
    </border>
    <border>
      <left style="hair">
        <color indexed="8"/>
      </left>
      <right style="thin">
        <color indexed="8"/>
      </right>
      <top/>
      <bottom style="thin">
        <color indexed="8"/>
      </bottom>
      <diagonal/>
    </border>
    <border>
      <left style="hair">
        <color indexed="64"/>
      </left>
      <right style="thin">
        <color indexed="8"/>
      </right>
      <top/>
      <bottom/>
      <diagonal/>
    </border>
    <border>
      <left style="hair">
        <color indexed="64"/>
      </left>
      <right style="thin">
        <color indexed="64"/>
      </right>
      <top style="medium">
        <color indexed="8"/>
      </top>
      <bottom/>
      <diagonal/>
    </border>
    <border>
      <left style="hair">
        <color indexed="64"/>
      </left>
      <right style="thin">
        <color indexed="64"/>
      </right>
      <top/>
      <bottom style="thin">
        <color indexed="8"/>
      </bottom>
      <diagonal/>
    </border>
    <border>
      <left style="hair">
        <color indexed="64"/>
      </left>
      <right style="thin">
        <color indexed="64"/>
      </right>
      <top/>
      <bottom/>
      <diagonal/>
    </border>
    <border>
      <left style="hair">
        <color indexed="8"/>
      </left>
      <right style="thin">
        <color indexed="8"/>
      </right>
      <top/>
      <bottom/>
      <diagonal/>
    </border>
    <border>
      <left/>
      <right/>
      <top/>
      <bottom style="hair">
        <color indexed="8"/>
      </bottom>
      <diagonal/>
    </border>
    <border>
      <left style="hair">
        <color indexed="64"/>
      </left>
      <right/>
      <top/>
      <bottom style="hair">
        <color indexed="8"/>
      </bottom>
      <diagonal/>
    </border>
    <border>
      <left style="hair">
        <color indexed="64"/>
      </left>
      <right style="thin">
        <color indexed="64"/>
      </right>
      <top/>
      <bottom style="hair">
        <color indexed="8"/>
      </bottom>
      <diagonal/>
    </border>
    <border>
      <left/>
      <right style="hair">
        <color indexed="64"/>
      </right>
      <top/>
      <bottom/>
      <diagonal/>
    </border>
    <border>
      <left style="hair">
        <color indexed="64"/>
      </left>
      <right style="thin">
        <color indexed="8"/>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8"/>
      </left>
      <right style="thin">
        <color indexed="8"/>
      </right>
      <top style="hair">
        <color indexed="64"/>
      </top>
      <bottom/>
      <diagonal/>
    </border>
    <border>
      <left/>
      <right style="hair">
        <color indexed="64"/>
      </right>
      <top style="hair">
        <color indexed="64"/>
      </top>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8"/>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top style="medium">
        <color indexed="64"/>
      </top>
      <bottom/>
      <diagonal/>
    </border>
    <border>
      <left/>
      <right style="thin">
        <color indexed="8"/>
      </right>
      <top/>
      <bottom/>
      <diagonal/>
    </border>
    <border>
      <left/>
      <right style="hair">
        <color indexed="8"/>
      </right>
      <top style="medium">
        <color indexed="8"/>
      </top>
      <bottom/>
      <diagonal/>
    </border>
    <border>
      <left/>
      <right style="hair">
        <color indexed="8"/>
      </right>
      <top/>
      <bottom style="thin">
        <color indexed="8"/>
      </bottom>
      <diagonal/>
    </border>
    <border>
      <left style="hair">
        <color indexed="8"/>
      </left>
      <right style="hair">
        <color indexed="8"/>
      </right>
      <top style="medium">
        <color indexed="8"/>
      </top>
      <bottom/>
      <diagonal/>
    </border>
    <border>
      <left style="hair">
        <color indexed="8"/>
      </left>
      <right style="hair">
        <color indexed="8"/>
      </right>
      <top/>
      <bottom style="thin">
        <color indexed="8"/>
      </bottom>
      <diagonal/>
    </border>
    <border>
      <left style="hair">
        <color indexed="8"/>
      </left>
      <right/>
      <top style="medium">
        <color indexed="8"/>
      </top>
      <bottom/>
      <diagonal/>
    </border>
    <border>
      <left style="hair">
        <color indexed="8"/>
      </left>
      <right/>
      <top/>
      <bottom style="thin">
        <color indexed="8"/>
      </bottom>
      <diagonal/>
    </border>
    <border>
      <left/>
      <right/>
      <top style="medium">
        <color indexed="8"/>
      </top>
      <bottom/>
      <diagonal/>
    </border>
    <border>
      <left/>
      <right/>
      <top/>
      <bottom style="thin">
        <color indexed="8"/>
      </bottom>
      <diagonal/>
    </border>
    <border>
      <left style="thin">
        <color indexed="8"/>
      </left>
      <right/>
      <top/>
      <bottom/>
      <diagonal/>
    </border>
    <border>
      <left style="hair">
        <color indexed="64"/>
      </left>
      <right/>
      <top style="thin">
        <color indexed="64"/>
      </top>
      <bottom style="thin">
        <color indexed="64"/>
      </bottom>
      <diagonal/>
    </border>
    <border>
      <left style="hair">
        <color indexed="64"/>
      </left>
      <right style="thin">
        <color indexed="8"/>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8"/>
      </left>
      <right/>
      <top/>
      <bottom style="hair">
        <color indexed="8"/>
      </bottom>
      <diagonal/>
    </border>
    <border>
      <left/>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right style="thin">
        <color indexed="8"/>
      </right>
      <top/>
      <bottom style="hair">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top style="medium">
        <color indexed="64"/>
      </top>
      <bottom style="hair">
        <color indexed="8"/>
      </bottom>
      <diagonal/>
    </border>
    <border>
      <left/>
      <right style="hair">
        <color indexed="64"/>
      </right>
      <top style="medium">
        <color indexed="64"/>
      </top>
      <bottom/>
      <diagonal/>
    </border>
    <border>
      <left/>
      <right/>
      <top style="medium">
        <color indexed="64"/>
      </top>
      <bottom style="hair">
        <color indexed="64"/>
      </bottom>
      <diagonal/>
    </border>
    <border>
      <left/>
      <right style="thin">
        <color indexed="64"/>
      </right>
      <top/>
      <bottom style="thin">
        <color indexed="8"/>
      </bottom>
      <diagonal/>
    </border>
    <border>
      <left style="hair">
        <color indexed="8"/>
      </left>
      <right/>
      <top style="hair">
        <color indexed="8"/>
      </top>
      <bottom style="thin">
        <color indexed="64"/>
      </bottom>
      <diagonal/>
    </border>
    <border>
      <left/>
      <right/>
      <top/>
      <bottom style="medium">
        <color indexed="8"/>
      </bottom>
      <diagonal/>
    </border>
    <border>
      <left/>
      <right style="thin">
        <color indexed="8"/>
      </right>
      <top style="medium">
        <color indexed="8"/>
      </top>
      <bottom/>
      <diagonal/>
    </border>
    <border>
      <left/>
      <right style="hair">
        <color indexed="8"/>
      </right>
      <top style="medium">
        <color indexed="8"/>
      </top>
      <bottom style="hair">
        <color indexed="8"/>
      </bottom>
      <diagonal/>
    </border>
    <border>
      <left/>
      <right style="thin">
        <color indexed="8"/>
      </right>
      <top/>
      <bottom style="thin">
        <color indexed="8"/>
      </bottom>
      <diagonal/>
    </border>
    <border>
      <left style="thin">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thin">
        <color indexed="8"/>
      </left>
      <right/>
      <top style="medium">
        <color indexed="8"/>
      </top>
      <bottom/>
      <diagonal/>
    </border>
    <border>
      <left/>
      <right style="hair">
        <color indexed="8"/>
      </right>
      <top/>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style="hair">
        <color indexed="8"/>
      </left>
      <right/>
      <top/>
      <bottom/>
      <diagonal/>
    </border>
    <border>
      <left style="hair">
        <color indexed="8"/>
      </left>
      <right/>
      <top style="hair">
        <color indexed="8"/>
      </top>
      <bottom/>
      <diagonal/>
    </border>
    <border>
      <left/>
      <right style="hair">
        <color indexed="8"/>
      </right>
      <top style="hair">
        <color indexed="8"/>
      </top>
      <bottom/>
      <diagonal/>
    </border>
    <border>
      <left style="thin">
        <color indexed="8"/>
      </left>
      <right/>
      <top/>
      <bottom style="thin">
        <color indexed="8"/>
      </bottom>
      <diagonal/>
    </border>
    <border>
      <left/>
      <right style="thin">
        <color indexed="8"/>
      </right>
      <top style="hair">
        <color indexed="8"/>
      </top>
      <bottom style="hair">
        <color indexed="8"/>
      </bottom>
      <diagonal/>
    </border>
    <border>
      <left/>
      <right style="hair">
        <color indexed="8"/>
      </right>
      <top/>
      <bottom style="medium">
        <color indexed="8"/>
      </bottom>
      <diagonal/>
    </border>
    <border>
      <left style="hair">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hair">
        <color indexed="8"/>
      </right>
      <top/>
      <bottom style="hair">
        <color indexed="8"/>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medium">
        <color auto="1"/>
      </bottom>
      <diagonal/>
    </border>
    <border>
      <left/>
      <right style="hair">
        <color indexed="64"/>
      </right>
      <top/>
      <bottom style="medium">
        <color auto="1"/>
      </bottom>
      <diagonal/>
    </border>
    <border>
      <left style="thin">
        <color indexed="64"/>
      </left>
      <right/>
      <top/>
      <bottom style="medium">
        <color auto="1"/>
      </bottom>
      <diagonal/>
    </border>
    <border>
      <left style="hair">
        <color indexed="8"/>
      </left>
      <right style="hair">
        <color indexed="64"/>
      </right>
      <top style="hair">
        <color indexed="8"/>
      </top>
      <bottom style="thin">
        <color indexed="64"/>
      </bottom>
      <diagonal/>
    </border>
    <border>
      <left/>
      <right style="hair">
        <color indexed="64"/>
      </right>
      <top style="medium">
        <color indexed="64"/>
      </top>
      <bottom style="hair">
        <color indexed="8"/>
      </bottom>
      <diagonal/>
    </border>
    <border>
      <left style="hair">
        <color indexed="8"/>
      </left>
      <right style="hair">
        <color indexed="64"/>
      </right>
      <top style="hair">
        <color indexed="8"/>
      </top>
      <bottom style="thin">
        <color indexed="8"/>
      </bottom>
      <diagonal/>
    </border>
    <border>
      <left style="thin">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thin">
        <color indexed="64"/>
      </left>
      <right/>
      <top/>
      <bottom/>
      <diagonal/>
    </border>
    <border>
      <left/>
      <right/>
      <top style="medium">
        <color auto="1"/>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medium">
        <color auto="1"/>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8"/>
      </top>
      <bottom/>
      <diagonal/>
    </border>
    <border>
      <left style="hair">
        <color indexed="8"/>
      </left>
      <right/>
      <top style="hair">
        <color indexed="8"/>
      </top>
      <bottom/>
      <diagonal/>
    </border>
    <border>
      <left/>
      <right style="thin">
        <color indexed="8"/>
      </right>
      <top style="hair">
        <color indexed="8"/>
      </top>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thin">
        <color indexed="64"/>
      </left>
      <right/>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auto="1"/>
      </left>
      <right/>
      <top/>
      <bottom style="thin">
        <color auto="1"/>
      </bottom>
      <diagonal/>
    </border>
    <border>
      <left/>
      <right/>
      <top/>
      <bottom style="thin">
        <color auto="1"/>
      </bottom>
      <diagonal/>
    </border>
    <border>
      <left style="thin">
        <color auto="1"/>
      </left>
      <right/>
      <top style="medium">
        <color auto="1"/>
      </top>
      <bottom/>
      <diagonal/>
    </border>
    <border>
      <left style="hair">
        <color auto="1"/>
      </left>
      <right style="hair">
        <color auto="1"/>
      </right>
      <top/>
      <bottom style="thin">
        <color auto="1"/>
      </bottom>
      <diagonal/>
    </border>
    <border>
      <left style="hair">
        <color indexed="64"/>
      </left>
      <right/>
      <top/>
      <bottom style="medium">
        <color auto="1"/>
      </bottom>
      <diagonal/>
    </border>
    <border>
      <left style="hair">
        <color auto="1"/>
      </left>
      <right style="hair">
        <color auto="1"/>
      </right>
      <top style="medium">
        <color auto="1"/>
      </top>
      <bottom/>
      <diagonal/>
    </border>
    <border>
      <left/>
      <right style="hair">
        <color auto="1"/>
      </right>
      <top/>
      <bottom/>
      <diagonal/>
    </border>
    <border>
      <left/>
      <right/>
      <top style="thin">
        <color indexed="64"/>
      </top>
      <bottom/>
      <diagonal/>
    </border>
    <border>
      <left/>
      <right style="thin">
        <color indexed="64"/>
      </right>
      <top style="thin">
        <color indexed="64"/>
      </top>
      <bottom/>
      <diagonal/>
    </border>
    <border>
      <left/>
      <right/>
      <top/>
      <bottom style="medium">
        <color indexed="8"/>
      </bottom>
      <diagonal/>
    </border>
    <border>
      <left/>
      <right style="hair">
        <color indexed="8"/>
      </right>
      <top style="medium">
        <color indexed="8"/>
      </top>
      <bottom/>
      <diagonal/>
    </border>
    <border>
      <left style="hair">
        <color indexed="8"/>
      </left>
      <right style="thin">
        <color indexed="8"/>
      </right>
      <top style="medium">
        <color indexed="8"/>
      </top>
      <bottom/>
      <diagonal/>
    </border>
    <border>
      <left style="hair">
        <color indexed="8"/>
      </left>
      <right style="hair">
        <color indexed="8"/>
      </right>
      <top style="medium">
        <color indexed="8"/>
      </top>
      <bottom/>
      <diagonal/>
    </border>
    <border>
      <left style="hair">
        <color indexed="8"/>
      </left>
      <right/>
      <top style="medium">
        <color indexed="8"/>
      </top>
      <bottom/>
      <diagonal/>
    </border>
    <border>
      <left/>
      <right/>
      <top style="medium">
        <color indexed="8"/>
      </top>
      <bottom/>
      <diagonal/>
    </border>
    <border>
      <left style="hair">
        <color indexed="64"/>
      </left>
      <right style="thin">
        <color indexed="64"/>
      </right>
      <top style="medium">
        <color indexed="8"/>
      </top>
      <bottom/>
      <diagonal/>
    </border>
    <border>
      <left/>
      <right style="hair">
        <color indexed="8"/>
      </right>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right/>
      <top/>
      <bottom style="thin">
        <color indexed="8"/>
      </bottom>
      <diagonal/>
    </border>
    <border>
      <left style="hair">
        <color indexed="64"/>
      </left>
      <right style="thin">
        <color indexed="64"/>
      </right>
      <top/>
      <bottom style="thin">
        <color indexed="8"/>
      </bottom>
      <diagonal/>
    </border>
    <border>
      <left style="thin">
        <color indexed="8"/>
      </left>
      <right/>
      <top/>
      <bottom/>
      <diagonal/>
    </border>
    <border>
      <left style="hair">
        <color indexed="64"/>
      </left>
      <right/>
      <top/>
      <bottom style="medium">
        <color indexed="64"/>
      </bottom>
      <diagonal/>
    </border>
    <border>
      <left style="hair">
        <color indexed="8"/>
      </left>
      <right style="thin">
        <color indexed="8"/>
      </right>
      <top/>
      <bottom style="medium">
        <color indexed="64"/>
      </bottom>
      <diagonal/>
    </border>
    <border>
      <left/>
      <right/>
      <top/>
      <bottom style="medium">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style="thin">
        <color indexed="8"/>
      </right>
      <top style="hair">
        <color auto="1"/>
      </top>
      <bottom style="hair">
        <color auto="1"/>
      </bottom>
      <diagonal/>
    </border>
    <border>
      <left/>
      <right style="thin">
        <color indexed="8"/>
      </right>
      <top/>
      <bottom style="hair">
        <color indexed="64"/>
      </bottom>
      <diagonal/>
    </border>
    <border>
      <left/>
      <right/>
      <top/>
      <bottom style="thin">
        <color theme="1"/>
      </bottom>
      <diagonal/>
    </border>
    <border>
      <left/>
      <right style="thin">
        <color indexed="8"/>
      </right>
      <top style="medium">
        <color indexed="8"/>
      </top>
      <bottom/>
      <diagonal/>
    </border>
    <border>
      <left/>
      <right/>
      <top style="medium">
        <color theme="1"/>
      </top>
      <bottom/>
      <diagonal/>
    </border>
    <border>
      <left style="hair">
        <color indexed="64"/>
      </left>
      <right/>
      <top style="hair">
        <color indexed="8"/>
      </top>
      <bottom style="thin">
        <color indexed="64"/>
      </bottom>
      <diagonal/>
    </border>
    <border>
      <left style="hair">
        <color auto="1"/>
      </left>
      <right/>
      <top style="medium">
        <color auto="1"/>
      </top>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hair">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auto="1"/>
      </right>
      <top/>
      <bottom style="thin">
        <color auto="1"/>
      </bottom>
      <diagonal/>
    </border>
    <border>
      <left/>
      <right style="hair">
        <color auto="1"/>
      </right>
      <top style="medium">
        <color auto="1"/>
      </top>
      <bottom/>
      <diagonal/>
    </border>
    <border>
      <left style="thin">
        <color auto="1"/>
      </left>
      <right/>
      <top/>
      <bottom style="thin">
        <color auto="1"/>
      </bottom>
      <diagonal/>
    </border>
    <border>
      <left/>
      <right/>
      <top style="thin">
        <color indexed="8"/>
      </top>
      <bottom style="thin">
        <color indexed="64"/>
      </bottom>
      <diagonal/>
    </border>
    <border>
      <left/>
      <right style="hair">
        <color indexed="64"/>
      </right>
      <top style="thin">
        <color indexed="8"/>
      </top>
      <bottom style="thin">
        <color indexed="64"/>
      </bottom>
      <diagonal/>
    </border>
    <border>
      <left/>
      <right style="thin">
        <color indexed="8"/>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medium">
        <color indexed="8"/>
      </bottom>
      <diagonal/>
    </border>
    <border>
      <left/>
      <right style="hair">
        <color indexed="8"/>
      </right>
      <top style="medium">
        <color indexed="8"/>
      </top>
      <bottom style="hair">
        <color indexed="8"/>
      </bottom>
      <diagonal/>
    </border>
    <border>
      <left/>
      <right style="thin">
        <color indexed="64"/>
      </right>
      <top/>
      <bottom style="medium">
        <color indexed="8"/>
      </bottom>
      <diagonal/>
    </border>
    <border>
      <left/>
      <right style="thin">
        <color indexed="64"/>
      </right>
      <top style="hair">
        <color indexed="8"/>
      </top>
      <bottom style="thin">
        <color indexed="8"/>
      </bottom>
      <diagonal/>
    </border>
    <border>
      <left style="hair">
        <color indexed="8"/>
      </left>
      <right style="thin">
        <color indexed="64"/>
      </right>
      <top style="medium">
        <color indexed="8"/>
      </top>
      <bottom style="hair">
        <color indexed="8"/>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auto="1"/>
      </left>
      <right style="thin">
        <color indexed="64"/>
      </right>
      <top/>
      <bottom style="thin">
        <color auto="1"/>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s>
  <cellStyleXfs count="146">
    <xf numFmtId="0" fontId="0" fillId="0" borderId="0"/>
    <xf numFmtId="38" fontId="3"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4" fillId="0" borderId="0"/>
    <xf numFmtId="0" fontId="19" fillId="0" borderId="0"/>
    <xf numFmtId="0" fontId="14" fillId="0" borderId="0"/>
    <xf numFmtId="0" fontId="12" fillId="0" borderId="0"/>
    <xf numFmtId="0" fontId="19" fillId="0" borderId="0"/>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3" fillId="33" borderId="0" applyNumberFormat="0" applyBorder="0" applyAlignment="0" applyProtection="0">
      <alignment vertical="center"/>
    </xf>
    <xf numFmtId="0" fontId="23" fillId="10" borderId="0" applyNumberFormat="0" applyBorder="0" applyAlignment="0" applyProtection="0">
      <alignment vertical="center"/>
    </xf>
    <xf numFmtId="0" fontId="23" fillId="14" borderId="0" applyNumberFormat="0" applyBorder="0" applyAlignment="0" applyProtection="0">
      <alignment vertical="center"/>
    </xf>
    <xf numFmtId="0" fontId="23" fillId="18" borderId="0" applyNumberFormat="0" applyBorder="0" applyAlignment="0" applyProtection="0">
      <alignment vertical="center"/>
    </xf>
    <xf numFmtId="0" fontId="23" fillId="22" borderId="0" applyNumberFormat="0" applyBorder="0" applyAlignment="0" applyProtection="0">
      <alignment vertical="center"/>
    </xf>
    <xf numFmtId="0" fontId="23" fillId="26" borderId="0" applyNumberFormat="0" applyBorder="0" applyAlignment="0" applyProtection="0">
      <alignment vertical="center"/>
    </xf>
    <xf numFmtId="0" fontId="23" fillId="30" borderId="0" applyNumberFormat="0" applyBorder="0" applyAlignment="0" applyProtection="0">
      <alignment vertical="center"/>
    </xf>
    <xf numFmtId="0" fontId="24" fillId="0" borderId="0" applyNumberFormat="0" applyFill="0" applyBorder="0" applyAlignment="0" applyProtection="0">
      <alignment vertical="center"/>
    </xf>
    <xf numFmtId="0" fontId="25" fillId="8" borderId="53" applyNumberFormat="0" applyAlignment="0" applyProtection="0">
      <alignment vertical="center"/>
    </xf>
    <xf numFmtId="0" fontId="26" fillId="5" borderId="0" applyNumberFormat="0" applyBorder="0" applyAlignment="0" applyProtection="0">
      <alignment vertical="center"/>
    </xf>
    <xf numFmtId="0" fontId="22" fillId="9" borderId="54" applyNumberFormat="0" applyFont="0" applyAlignment="0" applyProtection="0">
      <alignment vertical="center"/>
    </xf>
    <xf numFmtId="0" fontId="22" fillId="9" borderId="54" applyNumberFormat="0" applyFont="0" applyAlignment="0" applyProtection="0">
      <alignment vertical="center"/>
    </xf>
    <xf numFmtId="0" fontId="27" fillId="0" borderId="52" applyNumberFormat="0" applyFill="0" applyAlignment="0" applyProtection="0">
      <alignment vertical="center"/>
    </xf>
    <xf numFmtId="0" fontId="28" fillId="4" borderId="0" applyNumberFormat="0" applyBorder="0" applyAlignment="0" applyProtection="0">
      <alignment vertical="center"/>
    </xf>
    <xf numFmtId="0" fontId="29" fillId="7" borderId="50" applyNumberFormat="0" applyAlignment="0" applyProtection="0">
      <alignment vertical="center"/>
    </xf>
    <xf numFmtId="0" fontId="30" fillId="0" borderId="0" applyNumberFormat="0" applyFill="0" applyBorder="0" applyAlignment="0" applyProtection="0">
      <alignment vertical="center"/>
    </xf>
    <xf numFmtId="0" fontId="31" fillId="0" borderId="47" applyNumberFormat="0" applyFill="0" applyAlignment="0" applyProtection="0">
      <alignment vertical="center"/>
    </xf>
    <xf numFmtId="0" fontId="32" fillId="0" borderId="48" applyNumberFormat="0" applyFill="0" applyAlignment="0" applyProtection="0">
      <alignment vertical="center"/>
    </xf>
    <xf numFmtId="0" fontId="33" fillId="0" borderId="49" applyNumberFormat="0" applyFill="0" applyAlignment="0" applyProtection="0">
      <alignment vertical="center"/>
    </xf>
    <xf numFmtId="0" fontId="33" fillId="0" borderId="0" applyNumberFormat="0" applyFill="0" applyBorder="0" applyAlignment="0" applyProtection="0">
      <alignment vertical="center"/>
    </xf>
    <xf numFmtId="0" fontId="34" fillId="0" borderId="55" applyNumberFormat="0" applyFill="0" applyAlignment="0" applyProtection="0">
      <alignment vertical="center"/>
    </xf>
    <xf numFmtId="0" fontId="35" fillId="7" borderId="51" applyNumberFormat="0" applyAlignment="0" applyProtection="0">
      <alignment vertical="center"/>
    </xf>
    <xf numFmtId="0" fontId="36" fillId="0" borderId="0" applyNumberFormat="0" applyFill="0" applyBorder="0" applyAlignment="0" applyProtection="0">
      <alignment vertical="center"/>
    </xf>
    <xf numFmtId="0" fontId="37" fillId="6" borderId="50" applyNumberFormat="0" applyAlignment="0" applyProtection="0">
      <alignment vertical="center"/>
    </xf>
    <xf numFmtId="0" fontId="38" fillId="3" borderId="0" applyNumberFormat="0" applyBorder="0" applyAlignment="0" applyProtection="0">
      <alignment vertical="center"/>
    </xf>
    <xf numFmtId="0" fontId="14" fillId="0" borderId="0"/>
    <xf numFmtId="0" fontId="12" fillId="0" borderId="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19" fillId="0" borderId="0"/>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2" fillId="0" borderId="0"/>
    <xf numFmtId="38" fontId="2" fillId="0" borderId="0" applyFont="0" applyFill="0" applyBorder="0" applyAlignment="0" applyProtection="0"/>
    <xf numFmtId="0" fontId="57" fillId="41" borderId="0" applyNumberFormat="0" applyBorder="0" applyAlignment="0" applyProtection="0">
      <alignment vertical="center"/>
    </xf>
    <xf numFmtId="0" fontId="57" fillId="50" borderId="0" applyNumberFormat="0" applyBorder="0" applyAlignment="0" applyProtection="0">
      <alignment vertical="center"/>
    </xf>
    <xf numFmtId="0" fontId="56" fillId="39" borderId="0" applyNumberFormat="0" applyBorder="0" applyAlignment="0" applyProtection="0">
      <alignment vertical="center"/>
    </xf>
    <xf numFmtId="0" fontId="56" fillId="41" borderId="0" applyNumberFormat="0" applyBorder="0" applyAlignment="0" applyProtection="0">
      <alignment vertical="center"/>
    </xf>
    <xf numFmtId="0" fontId="56" fillId="36" borderId="0" applyNumberFormat="0" applyBorder="0" applyAlignment="0" applyProtection="0">
      <alignment vertical="center"/>
    </xf>
    <xf numFmtId="0" fontId="57" fillId="47" borderId="0" applyNumberFormat="0" applyBorder="0" applyAlignment="0" applyProtection="0">
      <alignment vertical="center"/>
    </xf>
    <xf numFmtId="0" fontId="58" fillId="0" borderId="0" applyNumberFormat="0" applyFill="0" applyBorder="0" applyAlignment="0" applyProtection="0">
      <alignment vertical="center"/>
    </xf>
    <xf numFmtId="0" fontId="56" fillId="37" borderId="0" applyNumberFormat="0" applyBorder="0" applyAlignment="0" applyProtection="0">
      <alignment vertical="center"/>
    </xf>
    <xf numFmtId="0" fontId="64" fillId="0" borderId="0" applyNumberFormat="0" applyFill="0" applyBorder="0" applyAlignment="0" applyProtection="0">
      <alignment vertical="center"/>
    </xf>
    <xf numFmtId="0" fontId="57" fillId="46" borderId="0" applyNumberFormat="0" applyBorder="0" applyAlignment="0" applyProtection="0">
      <alignment vertical="center"/>
    </xf>
    <xf numFmtId="0" fontId="56" fillId="40" borderId="0" applyNumberFormat="0" applyBorder="0" applyAlignment="0" applyProtection="0">
      <alignment vertical="center"/>
    </xf>
    <xf numFmtId="0" fontId="56" fillId="35" borderId="0" applyNumberFormat="0" applyBorder="0" applyAlignment="0" applyProtection="0">
      <alignment vertical="center"/>
    </xf>
    <xf numFmtId="0" fontId="57" fillId="45" borderId="0" applyNumberFormat="0" applyBorder="0" applyAlignment="0" applyProtection="0">
      <alignment vertical="center"/>
    </xf>
    <xf numFmtId="0" fontId="57" fillId="51" borderId="0" applyNumberFormat="0" applyBorder="0" applyAlignment="0" applyProtection="0">
      <alignment vertical="center"/>
    </xf>
    <xf numFmtId="0" fontId="57" fillId="45" borderId="0" applyNumberFormat="0" applyBorder="0" applyAlignment="0" applyProtection="0">
      <alignment vertical="center"/>
    </xf>
    <xf numFmtId="0" fontId="71" fillId="39" borderId="174" applyNumberFormat="0" applyAlignment="0" applyProtection="0">
      <alignment vertical="center"/>
    </xf>
    <xf numFmtId="0" fontId="56" fillId="34" borderId="0" applyNumberFormat="0" applyBorder="0" applyAlignment="0" applyProtection="0">
      <alignment vertical="center"/>
    </xf>
    <xf numFmtId="0" fontId="2" fillId="54" borderId="172" applyNumberFormat="0" applyFont="0" applyAlignment="0" applyProtection="0">
      <alignment vertical="center"/>
    </xf>
    <xf numFmtId="0" fontId="67" fillId="0" borderId="177" applyNumberFormat="0" applyFill="0" applyAlignment="0" applyProtection="0">
      <alignment vertical="center"/>
    </xf>
    <xf numFmtId="0" fontId="68" fillId="0" borderId="178" applyNumberFormat="0" applyFill="0" applyAlignment="0" applyProtection="0">
      <alignment vertical="center"/>
    </xf>
    <xf numFmtId="0" fontId="63" fillId="55" borderId="174" applyNumberFormat="0" applyAlignment="0" applyProtection="0">
      <alignment vertical="center"/>
    </xf>
    <xf numFmtId="0" fontId="57" fillId="48" borderId="0" applyNumberFormat="0" applyBorder="0" applyAlignment="0" applyProtection="0">
      <alignment vertical="center"/>
    </xf>
    <xf numFmtId="0" fontId="57" fillId="42" borderId="0" applyNumberFormat="0" applyBorder="0" applyAlignment="0" applyProtection="0">
      <alignment vertical="center"/>
    </xf>
    <xf numFmtId="0" fontId="56" fillId="4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56" fillId="39" borderId="0" applyNumberFormat="0" applyBorder="0" applyAlignment="0" applyProtection="0">
      <alignment vertical="center"/>
    </xf>
    <xf numFmtId="0" fontId="56" fillId="40"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56" fillId="37" borderId="0" applyNumberFormat="0" applyBorder="0" applyAlignment="0" applyProtection="0">
      <alignment vertical="center"/>
    </xf>
    <xf numFmtId="0" fontId="56" fillId="40" borderId="0" applyNumberFormat="0" applyBorder="0" applyAlignment="0" applyProtection="0">
      <alignment vertical="center"/>
    </xf>
    <xf numFmtId="0" fontId="56" fillId="43" borderId="0" applyNumberFormat="0" applyBorder="0" applyAlignment="0" applyProtection="0">
      <alignment vertical="center"/>
    </xf>
    <xf numFmtId="0" fontId="57" fillId="44" borderId="0" applyNumberFormat="0" applyBorder="0" applyAlignment="0" applyProtection="0">
      <alignment vertical="center"/>
    </xf>
    <xf numFmtId="0" fontId="57" fillId="41" borderId="0" applyNumberFormat="0" applyBorder="0" applyAlignment="0" applyProtection="0">
      <alignment vertical="center"/>
    </xf>
    <xf numFmtId="0" fontId="57" fillId="42" borderId="0" applyNumberFormat="0" applyBorder="0" applyAlignment="0" applyProtection="0">
      <alignment vertical="center"/>
    </xf>
    <xf numFmtId="0" fontId="57" fillId="45" borderId="0" applyNumberFormat="0" applyBorder="0" applyAlignment="0" applyProtection="0">
      <alignment vertical="center"/>
    </xf>
    <xf numFmtId="0" fontId="57" fillId="46" borderId="0" applyNumberFormat="0" applyBorder="0" applyAlignment="0" applyProtection="0">
      <alignment vertical="center"/>
    </xf>
    <xf numFmtId="0" fontId="57" fillId="47" borderId="0" applyNumberFormat="0" applyBorder="0" applyAlignment="0" applyProtection="0">
      <alignment vertical="center"/>
    </xf>
    <xf numFmtId="0" fontId="57" fillId="48" borderId="0" applyNumberFormat="0" applyBorder="0" applyAlignment="0" applyProtection="0">
      <alignment vertical="center"/>
    </xf>
    <xf numFmtId="0" fontId="57" fillId="49" borderId="0" applyNumberFormat="0" applyBorder="0" applyAlignment="0" applyProtection="0">
      <alignment vertical="center"/>
    </xf>
    <xf numFmtId="0" fontId="57" fillId="50" borderId="0" applyNumberFormat="0" applyBorder="0" applyAlignment="0" applyProtection="0">
      <alignment vertical="center"/>
    </xf>
    <xf numFmtId="0" fontId="57" fillId="45" borderId="0" applyNumberFormat="0" applyBorder="0" applyAlignment="0" applyProtection="0">
      <alignment vertical="center"/>
    </xf>
    <xf numFmtId="0" fontId="57" fillId="46" borderId="0" applyNumberFormat="0" applyBorder="0" applyAlignment="0" applyProtection="0">
      <alignment vertical="center"/>
    </xf>
    <xf numFmtId="0" fontId="57" fillId="51" borderId="0" applyNumberFormat="0" applyBorder="0" applyAlignment="0" applyProtection="0">
      <alignment vertical="center"/>
    </xf>
    <xf numFmtId="0" fontId="58" fillId="0" borderId="0" applyNumberFormat="0" applyFill="0" applyBorder="0" applyAlignment="0" applyProtection="0">
      <alignment vertical="center"/>
    </xf>
    <xf numFmtId="0" fontId="59" fillId="52" borderId="171" applyNumberFormat="0" applyAlignment="0" applyProtection="0">
      <alignment vertical="center"/>
    </xf>
    <xf numFmtId="0" fontId="60" fillId="53" borderId="0" applyNumberFormat="0" applyBorder="0" applyAlignment="0" applyProtection="0">
      <alignment vertical="center"/>
    </xf>
    <xf numFmtId="0" fontId="2" fillId="54" borderId="172" applyNumberFormat="0" applyFont="0" applyAlignment="0" applyProtection="0">
      <alignment vertical="center"/>
    </xf>
    <xf numFmtId="0" fontId="61" fillId="0" borderId="173" applyNumberFormat="0" applyFill="0" applyAlignment="0" applyProtection="0">
      <alignment vertical="center"/>
    </xf>
    <xf numFmtId="0" fontId="62" fillId="35" borderId="0" applyNumberFormat="0" applyBorder="0" applyAlignment="0" applyProtection="0">
      <alignment vertical="center"/>
    </xf>
    <xf numFmtId="0" fontId="63" fillId="55" borderId="174" applyNumberFormat="0" applyAlignment="0" applyProtection="0">
      <alignment vertical="center"/>
    </xf>
    <xf numFmtId="0" fontId="64" fillId="0" borderId="0" applyNumberFormat="0" applyFill="0" applyBorder="0" applyAlignment="0" applyProtection="0">
      <alignment vertical="center"/>
    </xf>
    <xf numFmtId="0" fontId="65" fillId="0" borderId="175" applyNumberFormat="0" applyFill="0" applyAlignment="0" applyProtection="0">
      <alignment vertical="center"/>
    </xf>
    <xf numFmtId="0" fontId="66" fillId="0" borderId="176" applyNumberFormat="0" applyFill="0" applyAlignment="0" applyProtection="0">
      <alignment vertical="center"/>
    </xf>
    <xf numFmtId="0" fontId="67" fillId="0" borderId="177" applyNumberFormat="0" applyFill="0" applyAlignment="0" applyProtection="0">
      <alignment vertical="center"/>
    </xf>
    <xf numFmtId="0" fontId="67" fillId="0" borderId="0" applyNumberFormat="0" applyFill="0" applyBorder="0" applyAlignment="0" applyProtection="0">
      <alignment vertical="center"/>
    </xf>
    <xf numFmtId="0" fontId="68" fillId="0" borderId="178" applyNumberFormat="0" applyFill="0" applyAlignment="0" applyProtection="0">
      <alignment vertical="center"/>
    </xf>
    <xf numFmtId="0" fontId="69" fillId="55" borderId="179" applyNumberFormat="0" applyAlignment="0" applyProtection="0">
      <alignment vertical="center"/>
    </xf>
    <xf numFmtId="0" fontId="70" fillId="0" borderId="0" applyNumberFormat="0" applyFill="0" applyBorder="0" applyAlignment="0" applyProtection="0">
      <alignment vertical="center"/>
    </xf>
    <xf numFmtId="0" fontId="71" fillId="39" borderId="174" applyNumberFormat="0" applyAlignment="0" applyProtection="0">
      <alignment vertical="center"/>
    </xf>
    <xf numFmtId="0" fontId="72" fillId="36" borderId="0" applyNumberFormat="0" applyBorder="0" applyAlignment="0" applyProtection="0">
      <alignment vertical="center"/>
    </xf>
    <xf numFmtId="0" fontId="72" fillId="36" borderId="0" applyNumberFormat="0" applyBorder="0" applyAlignment="0" applyProtection="0">
      <alignment vertical="center"/>
    </xf>
    <xf numFmtId="0" fontId="62" fillId="35" borderId="0" applyNumberFormat="0" applyBorder="0" applyAlignment="0" applyProtection="0">
      <alignment vertical="center"/>
    </xf>
    <xf numFmtId="0" fontId="69" fillId="55" borderId="179" applyNumberFormat="0" applyAlignment="0" applyProtection="0">
      <alignment vertical="center"/>
    </xf>
    <xf numFmtId="0" fontId="70" fillId="0" borderId="0" applyNumberFormat="0" applyFill="0" applyBorder="0" applyAlignment="0" applyProtection="0">
      <alignment vertical="center"/>
    </xf>
    <xf numFmtId="0" fontId="57" fillId="49" borderId="0" applyNumberFormat="0" applyBorder="0" applyAlignment="0" applyProtection="0">
      <alignment vertical="center"/>
    </xf>
    <xf numFmtId="0" fontId="56" fillId="42" borderId="0" applyNumberFormat="0" applyBorder="0" applyAlignment="0" applyProtection="0">
      <alignment vertical="center"/>
    </xf>
    <xf numFmtId="0" fontId="66" fillId="0" borderId="176" applyNumberFormat="0" applyFill="0" applyAlignment="0" applyProtection="0">
      <alignment vertical="center"/>
    </xf>
    <xf numFmtId="0" fontId="60" fillId="53" borderId="0" applyNumberFormat="0" applyBorder="0" applyAlignment="0" applyProtection="0">
      <alignment vertical="center"/>
    </xf>
    <xf numFmtId="0" fontId="67" fillId="0" borderId="0" applyNumberFormat="0" applyFill="0" applyBorder="0" applyAlignment="0" applyProtection="0">
      <alignment vertical="center"/>
    </xf>
    <xf numFmtId="0" fontId="57" fillId="44" borderId="0" applyNumberFormat="0" applyBorder="0" applyAlignment="0" applyProtection="0">
      <alignment vertical="center"/>
    </xf>
    <xf numFmtId="0" fontId="57" fillId="46" borderId="0" applyNumberFormat="0" applyBorder="0" applyAlignment="0" applyProtection="0">
      <alignment vertical="center"/>
    </xf>
    <xf numFmtId="0" fontId="56" fillId="37" borderId="0" applyNumberFormat="0" applyBorder="0" applyAlignment="0" applyProtection="0">
      <alignment vertical="center"/>
    </xf>
    <xf numFmtId="0" fontId="56" fillId="40" borderId="0" applyNumberFormat="0" applyBorder="0" applyAlignment="0" applyProtection="0">
      <alignment vertical="center"/>
    </xf>
    <xf numFmtId="0" fontId="56" fillId="38" borderId="0" applyNumberFormat="0" applyBorder="0" applyAlignment="0" applyProtection="0">
      <alignment vertical="center"/>
    </xf>
    <xf numFmtId="0" fontId="61" fillId="0" borderId="173" applyNumberFormat="0" applyFill="0" applyAlignment="0" applyProtection="0">
      <alignment vertical="center"/>
    </xf>
    <xf numFmtId="0" fontId="65" fillId="0" borderId="175" applyNumberFormat="0" applyFill="0" applyAlignment="0" applyProtection="0">
      <alignment vertical="center"/>
    </xf>
    <xf numFmtId="0" fontId="59" fillId="52" borderId="171" applyNumberFormat="0" applyAlignment="0" applyProtection="0">
      <alignment vertical="center"/>
    </xf>
  </cellStyleXfs>
  <cellXfs count="769">
    <xf numFmtId="0" fontId="0" fillId="0" borderId="0" xfId="0"/>
    <xf numFmtId="41" fontId="6" fillId="0" borderId="0" xfId="0" applyNumberFormat="1" applyFont="1" applyAlignment="1">
      <alignment horizontal="center" vertical="center"/>
    </xf>
    <xf numFmtId="41" fontId="6" fillId="0" borderId="0" xfId="0" applyNumberFormat="1" applyFont="1" applyAlignment="1">
      <alignment vertical="center"/>
    </xf>
    <xf numFmtId="41" fontId="6" fillId="0" borderId="2" xfId="0" applyNumberFormat="1" applyFont="1" applyBorder="1" applyAlignment="1">
      <alignment horizontal="right" vertical="center"/>
    </xf>
    <xf numFmtId="41" fontId="6" fillId="0" borderId="3" xfId="0" applyNumberFormat="1" applyFont="1" applyBorder="1" applyAlignment="1">
      <alignment horizontal="left" vertical="center"/>
    </xf>
    <xf numFmtId="41" fontId="6" fillId="0" borderId="5" xfId="0" applyNumberFormat="1" applyFont="1" applyBorder="1" applyAlignment="1">
      <alignment horizontal="right" vertical="center"/>
    </xf>
    <xf numFmtId="41" fontId="6" fillId="0" borderId="6" xfId="0" applyNumberFormat="1" applyFont="1" applyBorder="1" applyAlignment="1">
      <alignment horizontal="left" vertical="center"/>
    </xf>
    <xf numFmtId="41" fontId="11" fillId="0" borderId="0" xfId="0" applyNumberFormat="1" applyFont="1" applyAlignment="1">
      <alignment horizontal="center" vertical="center"/>
    </xf>
    <xf numFmtId="41" fontId="11" fillId="0" borderId="0" xfId="0" applyNumberFormat="1" applyFont="1" applyAlignment="1">
      <alignment vertical="center"/>
    </xf>
    <xf numFmtId="176" fontId="6" fillId="0" borderId="4" xfId="0" applyNumberFormat="1" applyFont="1" applyBorder="1" applyAlignment="1">
      <alignment horizontal="center" vertical="center"/>
    </xf>
    <xf numFmtId="41" fontId="6" fillId="0" borderId="1" xfId="0" applyNumberFormat="1" applyFont="1" applyBorder="1" applyAlignment="1" applyProtection="1">
      <alignment vertical="center"/>
    </xf>
    <xf numFmtId="176" fontId="6" fillId="0" borderId="7"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7" xfId="0" applyNumberFormat="1" applyFont="1" applyBorder="1" applyAlignment="1">
      <alignment horizontal="center" vertical="center"/>
    </xf>
    <xf numFmtId="41" fontId="6" fillId="0" borderId="4" xfId="0" applyNumberFormat="1" applyFont="1" applyBorder="1" applyAlignment="1">
      <alignment horizontal="center" vertical="center"/>
    </xf>
    <xf numFmtId="41" fontId="6" fillId="0" borderId="7" xfId="0" applyNumberFormat="1" applyFont="1" applyBorder="1" applyAlignment="1">
      <alignment horizontal="center" vertical="center"/>
    </xf>
    <xf numFmtId="178" fontId="6" fillId="0" borderId="4" xfId="0" applyNumberFormat="1" applyFont="1" applyBorder="1" applyAlignment="1">
      <alignment horizontal="center" vertical="center"/>
    </xf>
    <xf numFmtId="178" fontId="6" fillId="0" borderId="7" xfId="0" applyNumberFormat="1" applyFont="1" applyBorder="1" applyAlignment="1">
      <alignment horizontal="center" vertical="center"/>
    </xf>
    <xf numFmtId="41" fontId="6" fillId="0" borderId="0" xfId="0" applyNumberFormat="1" applyFont="1" applyBorder="1" applyAlignment="1">
      <alignment vertical="center"/>
    </xf>
    <xf numFmtId="41" fontId="6" fillId="0" borderId="0" xfId="1" applyNumberFormat="1" applyFont="1" applyBorder="1" applyAlignment="1">
      <alignment vertical="center"/>
    </xf>
    <xf numFmtId="41" fontId="6" fillId="0" borderId="1" xfId="1" applyNumberFormat="1" applyFont="1" applyBorder="1" applyAlignment="1">
      <alignment vertical="center"/>
    </xf>
    <xf numFmtId="41" fontId="11" fillId="0" borderId="0" xfId="0" applyNumberFormat="1" applyFont="1" applyBorder="1" applyAlignment="1" applyProtection="1">
      <alignment horizontal="centerContinuous" vertical="center" wrapText="1"/>
    </xf>
    <xf numFmtId="177" fontId="6" fillId="0" borderId="7" xfId="0" applyNumberFormat="1" applyFont="1" applyFill="1" applyBorder="1" applyAlignment="1">
      <alignment horizontal="center" vertical="center"/>
    </xf>
    <xf numFmtId="41" fontId="8" fillId="0" borderId="1" xfId="1" applyNumberFormat="1" applyFont="1" applyFill="1" applyBorder="1" applyAlignment="1">
      <alignment horizontal="center" vertical="center"/>
    </xf>
    <xf numFmtId="41" fontId="6" fillId="0" borderId="18" xfId="0" applyNumberFormat="1" applyFont="1" applyFill="1" applyBorder="1" applyAlignment="1">
      <alignment horizontal="center" vertical="center"/>
    </xf>
    <xf numFmtId="41" fontId="6" fillId="0" borderId="0" xfId="0" applyNumberFormat="1" applyFont="1" applyFill="1" applyBorder="1" applyAlignment="1">
      <alignment horizontal="center" vertical="center"/>
    </xf>
    <xf numFmtId="41" fontId="8" fillId="0" borderId="39" xfId="1" applyNumberFormat="1" applyFont="1" applyFill="1" applyBorder="1" applyAlignment="1">
      <alignment horizontal="center" vertical="center"/>
    </xf>
    <xf numFmtId="41" fontId="6" fillId="2" borderId="35" xfId="0" applyNumberFormat="1" applyFont="1" applyFill="1" applyBorder="1" applyAlignment="1">
      <alignment horizontal="center" vertical="center"/>
    </xf>
    <xf numFmtId="41" fontId="6" fillId="2" borderId="37" xfId="0" applyNumberFormat="1" applyFont="1" applyFill="1" applyBorder="1" applyAlignment="1">
      <alignment horizontal="center" vertical="center"/>
    </xf>
    <xf numFmtId="41" fontId="6" fillId="2" borderId="36" xfId="1" applyNumberFormat="1" applyFont="1" applyFill="1" applyBorder="1" applyAlignment="1">
      <alignment vertical="center"/>
    </xf>
    <xf numFmtId="41" fontId="6" fillId="2" borderId="34" xfId="1" applyNumberFormat="1" applyFont="1" applyFill="1" applyBorder="1" applyAlignment="1">
      <alignment vertical="center"/>
    </xf>
    <xf numFmtId="41" fontId="6" fillId="2" borderId="0" xfId="0" applyNumberFormat="1" applyFont="1" applyFill="1" applyBorder="1" applyAlignment="1">
      <alignment vertical="center"/>
    </xf>
    <xf numFmtId="177" fontId="6" fillId="2" borderId="35" xfId="0" applyNumberFormat="1" applyFont="1" applyFill="1" applyBorder="1" applyAlignment="1">
      <alignment horizontal="center" vertical="center"/>
    </xf>
    <xf numFmtId="177" fontId="6" fillId="2" borderId="37" xfId="0" applyNumberFormat="1" applyFont="1" applyFill="1" applyBorder="1" applyAlignment="1">
      <alignment horizontal="center" vertical="center"/>
    </xf>
    <xf numFmtId="41" fontId="6" fillId="2" borderId="0" xfId="0" applyNumberFormat="1" applyFont="1" applyFill="1" applyAlignment="1">
      <alignment vertical="center"/>
    </xf>
    <xf numFmtId="41" fontId="6" fillId="2" borderId="38" xfId="0" applyNumberFormat="1" applyFont="1" applyFill="1" applyBorder="1" applyAlignment="1">
      <alignment horizontal="center" vertical="center"/>
    </xf>
    <xf numFmtId="41" fontId="6" fillId="0" borderId="1" xfId="0" applyNumberFormat="1" applyFont="1" applyBorder="1" applyAlignment="1" applyProtection="1">
      <alignment vertical="center"/>
    </xf>
    <xf numFmtId="41" fontId="6" fillId="0" borderId="0" xfId="4" applyNumberFormat="1" applyFont="1" applyBorder="1" applyAlignment="1">
      <alignment vertical="center"/>
    </xf>
    <xf numFmtId="41" fontId="6" fillId="0" borderId="0" xfId="0" applyNumberFormat="1" applyFont="1" applyBorder="1" applyAlignment="1" applyProtection="1">
      <alignment vertical="center"/>
    </xf>
    <xf numFmtId="0" fontId="10" fillId="0" borderId="0" xfId="5" applyFont="1"/>
    <xf numFmtId="0" fontId="11" fillId="0" borderId="56" xfId="5" applyFont="1" applyBorder="1"/>
    <xf numFmtId="0" fontId="11" fillId="0" borderId="56" xfId="5" applyFont="1" applyBorder="1" applyAlignment="1">
      <alignment horizontal="right"/>
    </xf>
    <xf numFmtId="0" fontId="11" fillId="0" borderId="0" xfId="5" applyFont="1"/>
    <xf numFmtId="0" fontId="14" fillId="0" borderId="0" xfId="5"/>
    <xf numFmtId="180" fontId="14" fillId="0" borderId="0" xfId="5" applyNumberFormat="1"/>
    <xf numFmtId="0" fontId="11" fillId="0" borderId="0" xfId="5" applyFont="1" applyAlignment="1"/>
    <xf numFmtId="0" fontId="11" fillId="0" borderId="0" xfId="5" applyFont="1" applyAlignment="1">
      <alignment horizontal="right"/>
    </xf>
    <xf numFmtId="0" fontId="19" fillId="0" borderId="0" xfId="6"/>
    <xf numFmtId="49" fontId="18" fillId="0" borderId="32" xfId="6" applyNumberFormat="1" applyFont="1" applyBorder="1" applyAlignment="1">
      <alignment horizontal="left"/>
    </xf>
    <xf numFmtId="49" fontId="18" fillId="0" borderId="73" xfId="6" applyNumberFormat="1" applyFont="1" applyBorder="1" applyAlignment="1">
      <alignment horizontal="left"/>
    </xf>
    <xf numFmtId="0" fontId="11" fillId="0" borderId="0" xfId="6" applyFont="1" applyAlignment="1">
      <alignment horizontal="left"/>
    </xf>
    <xf numFmtId="0" fontId="20" fillId="0" borderId="0" xfId="6" applyFont="1"/>
    <xf numFmtId="0" fontId="20" fillId="0" borderId="0" xfId="5" applyFont="1"/>
    <xf numFmtId="0" fontId="10" fillId="0" borderId="0" xfId="3" applyFont="1"/>
    <xf numFmtId="0" fontId="11" fillId="0" borderId="0" xfId="3" applyFont="1"/>
    <xf numFmtId="0" fontId="11" fillId="0" borderId="0" xfId="3" applyFont="1" applyAlignment="1"/>
    <xf numFmtId="0" fontId="6" fillId="0" borderId="0" xfId="3" applyFont="1"/>
    <xf numFmtId="0" fontId="8" fillId="0" borderId="0" xfId="3" applyFont="1"/>
    <xf numFmtId="0" fontId="8" fillId="0" borderId="0" xfId="3" applyFont="1" applyFill="1" applyBorder="1" applyAlignment="1"/>
    <xf numFmtId="0" fontId="8" fillId="0" borderId="0" xfId="3" applyFont="1" applyAlignment="1">
      <alignment horizontal="right"/>
    </xf>
    <xf numFmtId="0" fontId="21" fillId="0" borderId="0" xfId="8" applyFont="1"/>
    <xf numFmtId="0" fontId="11" fillId="0" borderId="0" xfId="7" applyFont="1"/>
    <xf numFmtId="0" fontId="11" fillId="0" borderId="0" xfId="7" applyFont="1" applyAlignment="1"/>
    <xf numFmtId="0" fontId="11" fillId="0" borderId="0" xfId="8" applyFont="1" applyBorder="1"/>
    <xf numFmtId="0" fontId="11" fillId="0" borderId="0" xfId="7" applyFont="1" applyBorder="1" applyAlignment="1"/>
    <xf numFmtId="0" fontId="11" fillId="0" borderId="0" xfId="8" applyFont="1"/>
    <xf numFmtId="0" fontId="6" fillId="0" borderId="0" xfId="7" applyFont="1"/>
    <xf numFmtId="0" fontId="6" fillId="0" borderId="0" xfId="7" applyFont="1" applyBorder="1"/>
    <xf numFmtId="0" fontId="6" fillId="0" borderId="0" xfId="8" applyFont="1"/>
    <xf numFmtId="0" fontId="6" fillId="0" borderId="0" xfId="7" applyFont="1" applyAlignment="1">
      <alignment vertical="center"/>
    </xf>
    <xf numFmtId="0" fontId="11" fillId="0" borderId="0" xfId="7" applyFont="1" applyBorder="1"/>
    <xf numFmtId="0" fontId="11" fillId="0" borderId="0" xfId="7" applyFont="1" applyAlignment="1">
      <alignment horizontal="right"/>
    </xf>
    <xf numFmtId="0" fontId="6" fillId="0" borderId="31" xfId="7" applyFont="1" applyBorder="1"/>
    <xf numFmtId="0" fontId="6" fillId="0" borderId="32" xfId="7" applyFont="1" applyBorder="1"/>
    <xf numFmtId="0" fontId="10" fillId="0" borderId="0" xfId="52" applyFont="1" applyAlignment="1">
      <alignment vertical="center"/>
    </xf>
    <xf numFmtId="0" fontId="8" fillId="0" borderId="0" xfId="52" applyFont="1" applyAlignment="1">
      <alignment horizontal="center" vertical="center"/>
    </xf>
    <xf numFmtId="0" fontId="8" fillId="0" borderId="0" xfId="52" applyFont="1" applyAlignment="1">
      <alignment vertical="center"/>
    </xf>
    <xf numFmtId="0" fontId="8" fillId="0" borderId="0" xfId="52" applyFont="1" applyAlignment="1">
      <alignment horizontal="right" vertical="center"/>
    </xf>
    <xf numFmtId="0" fontId="11" fillId="0" borderId="0" xfId="52" applyFont="1" applyAlignment="1">
      <alignment horizontal="right" vertical="center"/>
    </xf>
    <xf numFmtId="0" fontId="6" fillId="0" borderId="76" xfId="52" applyFont="1" applyBorder="1" applyAlignment="1">
      <alignment horizontal="right" vertical="center"/>
    </xf>
    <xf numFmtId="0" fontId="6" fillId="0" borderId="29" xfId="52" applyFont="1" applyBorder="1" applyAlignment="1">
      <alignment horizontal="center" vertical="center"/>
    </xf>
    <xf numFmtId="0" fontId="6" fillId="0" borderId="0" xfId="52" applyFont="1" applyBorder="1" applyAlignment="1">
      <alignment vertical="center"/>
    </xf>
    <xf numFmtId="0" fontId="6" fillId="0" borderId="0" xfId="52" applyFont="1" applyAlignment="1">
      <alignment vertical="center"/>
    </xf>
    <xf numFmtId="0" fontId="6" fillId="0" borderId="78" xfId="52" applyFont="1" applyBorder="1" applyAlignment="1">
      <alignment horizontal="left" vertical="center"/>
    </xf>
    <xf numFmtId="0" fontId="6" fillId="0" borderId="89" xfId="52" applyFont="1" applyBorder="1" applyAlignment="1">
      <alignment horizontal="left" vertical="center"/>
    </xf>
    <xf numFmtId="0" fontId="6" fillId="0" borderId="84" xfId="52" applyFont="1" applyBorder="1" applyAlignment="1">
      <alignment horizontal="center" vertical="center"/>
    </xf>
    <xf numFmtId="0" fontId="6" fillId="0" borderId="96" xfId="52" applyFont="1" applyBorder="1" applyAlignment="1">
      <alignment horizontal="center" vertical="center"/>
    </xf>
    <xf numFmtId="0" fontId="6" fillId="0" borderId="92" xfId="52" applyFont="1" applyBorder="1" applyAlignment="1">
      <alignment horizontal="center" vertical="center"/>
    </xf>
    <xf numFmtId="0" fontId="6" fillId="0" borderId="0" xfId="52" applyFont="1" applyAlignment="1"/>
    <xf numFmtId="0" fontId="21" fillId="0" borderId="0" xfId="52" applyFont="1" applyAlignment="1">
      <alignment vertical="center"/>
    </xf>
    <xf numFmtId="0" fontId="21" fillId="0" borderId="0" xfId="52" applyFont="1" applyAlignment="1">
      <alignment horizontal="center" vertical="center"/>
    </xf>
    <xf numFmtId="0" fontId="8" fillId="0" borderId="0" xfId="53" applyFont="1"/>
    <xf numFmtId="0" fontId="8" fillId="0" borderId="56" xfId="53" applyFont="1" applyBorder="1"/>
    <xf numFmtId="0" fontId="8" fillId="0" borderId="56" xfId="53" applyFont="1" applyBorder="1" applyAlignment="1">
      <alignment horizontal="centerContinuous"/>
    </xf>
    <xf numFmtId="0" fontId="8" fillId="0" borderId="0" xfId="53" applyFont="1" applyBorder="1"/>
    <xf numFmtId="0" fontId="6" fillId="0" borderId="69" xfId="53" applyFont="1" applyBorder="1" applyAlignment="1">
      <alignment horizontal="right" vertical="center"/>
    </xf>
    <xf numFmtId="0" fontId="12" fillId="0" borderId="0" xfId="53" applyBorder="1"/>
    <xf numFmtId="0" fontId="12" fillId="0" borderId="0" xfId="53"/>
    <xf numFmtId="0" fontId="6" fillId="0" borderId="62" xfId="53" applyFont="1" applyBorder="1" applyAlignment="1">
      <alignment horizontal="left"/>
    </xf>
    <xf numFmtId="0" fontId="6" fillId="0" borderId="97" xfId="53" applyFont="1" applyBorder="1" applyAlignment="1">
      <alignment horizontal="center" vertical="center"/>
    </xf>
    <xf numFmtId="0" fontId="6" fillId="0" borderId="98" xfId="53" applyFont="1" applyBorder="1" applyAlignment="1">
      <alignment horizontal="center" vertical="center"/>
    </xf>
    <xf numFmtId="0" fontId="6" fillId="0" borderId="99" xfId="53" applyFont="1" applyBorder="1" applyAlignment="1">
      <alignment horizontal="center" vertical="center"/>
    </xf>
    <xf numFmtId="0" fontId="6" fillId="0" borderId="0" xfId="53" applyFont="1"/>
    <xf numFmtId="0" fontId="11" fillId="0" borderId="0" xfId="53" applyFont="1" applyBorder="1" applyAlignment="1">
      <alignment horizontal="left"/>
    </xf>
    <xf numFmtId="0" fontId="11" fillId="0" borderId="0" xfId="53" applyFont="1"/>
    <xf numFmtId="0" fontId="11" fillId="0" borderId="0" xfId="53" applyFont="1" applyAlignment="1"/>
    <xf numFmtId="0" fontId="11" fillId="0" borderId="0" xfId="53" applyFont="1" applyBorder="1" applyAlignment="1"/>
    <xf numFmtId="0" fontId="11" fillId="0" borderId="0" xfId="53" applyFont="1" applyBorder="1" applyAlignment="1">
      <alignment horizontal="right"/>
    </xf>
    <xf numFmtId="41" fontId="11" fillId="0" borderId="0" xfId="0" applyNumberFormat="1" applyFont="1" applyBorder="1" applyAlignment="1" applyProtection="1">
      <alignment horizontal="center" vertical="center" wrapText="1"/>
    </xf>
    <xf numFmtId="177" fontId="6" fillId="0" borderId="4" xfId="0" applyNumberFormat="1" applyFont="1" applyFill="1" applyBorder="1" applyAlignment="1">
      <alignment horizontal="center" vertical="center"/>
    </xf>
    <xf numFmtId="41" fontId="6" fillId="0" borderId="0" xfId="0" applyNumberFormat="1" applyFont="1" applyFill="1" applyAlignment="1">
      <alignment horizontal="center" vertical="center"/>
    </xf>
    <xf numFmtId="0" fontId="11" fillId="0" borderId="0" xfId="3" applyFont="1" applyBorder="1" applyAlignment="1">
      <alignment vertical="center"/>
    </xf>
    <xf numFmtId="0" fontId="11" fillId="0" borderId="0" xfId="3" applyFont="1" applyAlignment="1">
      <alignment vertical="center"/>
    </xf>
    <xf numFmtId="0" fontId="11" fillId="0" borderId="56" xfId="5" applyFont="1" applyBorder="1" applyAlignment="1">
      <alignment horizontal="right"/>
    </xf>
    <xf numFmtId="0" fontId="18" fillId="0" borderId="65" xfId="5" applyFont="1" applyBorder="1" applyAlignment="1">
      <alignment horizontal="distributed" vertical="center"/>
    </xf>
    <xf numFmtId="49" fontId="18" fillId="0" borderId="74" xfId="6" applyNumberFormat="1" applyFont="1" applyBorder="1" applyAlignment="1">
      <alignment horizontal="center" vertical="center" wrapText="1"/>
    </xf>
    <xf numFmtId="0" fontId="39" fillId="0" borderId="65" xfId="5" applyFont="1" applyBorder="1" applyAlignment="1">
      <alignment horizontal="distributed" vertical="center"/>
    </xf>
    <xf numFmtId="0" fontId="14" fillId="0" borderId="0" xfId="5" applyAlignment="1">
      <alignment vertical="center"/>
    </xf>
    <xf numFmtId="0" fontId="6" fillId="0" borderId="0" xfId="8" applyFont="1" applyAlignment="1">
      <alignment vertical="center"/>
    </xf>
    <xf numFmtId="0" fontId="6" fillId="0" borderId="111" xfId="3" applyFont="1" applyBorder="1" applyAlignment="1">
      <alignment horizontal="centerContinuous" vertical="center"/>
    </xf>
    <xf numFmtId="0" fontId="6" fillId="0" borderId="77" xfId="3" applyFont="1" applyBorder="1" applyAlignment="1">
      <alignment horizontal="centerContinuous" vertical="center"/>
    </xf>
    <xf numFmtId="0" fontId="6" fillId="0" borderId="112" xfId="3" applyFont="1" applyBorder="1" applyAlignment="1">
      <alignment horizontal="centerContinuous" vertical="center"/>
    </xf>
    <xf numFmtId="0" fontId="11" fillId="0" borderId="0" xfId="3" applyFont="1" applyFill="1" applyBorder="1" applyAlignment="1">
      <alignment vertical="center"/>
    </xf>
    <xf numFmtId="0" fontId="11" fillId="0" borderId="0" xfId="3" applyFont="1" applyBorder="1" applyAlignment="1">
      <alignment horizontal="centerContinuous" vertical="center"/>
    </xf>
    <xf numFmtId="0" fontId="6" fillId="0" borderId="0" xfId="8" applyFont="1" applyAlignment="1">
      <alignment vertical="center"/>
    </xf>
    <xf numFmtId="0" fontId="40" fillId="0" borderId="75" xfId="3" applyFont="1" applyBorder="1" applyAlignment="1">
      <alignment horizontal="center"/>
    </xf>
    <xf numFmtId="41" fontId="40" fillId="0" borderId="75" xfId="3" applyNumberFormat="1" applyFont="1" applyBorder="1" applyAlignment="1" applyProtection="1">
      <alignment horizontal="right"/>
    </xf>
    <xf numFmtId="38" fontId="42" fillId="0" borderId="0" xfId="4" applyFont="1" applyBorder="1" applyAlignment="1">
      <alignment horizontal="right" vertical="center"/>
    </xf>
    <xf numFmtId="179" fontId="42" fillId="0" borderId="0" xfId="4" applyNumberFormat="1" applyFont="1" applyBorder="1" applyAlignment="1">
      <alignment horizontal="right" vertical="center"/>
    </xf>
    <xf numFmtId="179" fontId="42" fillId="0" borderId="0" xfId="5" applyNumberFormat="1" applyFont="1" applyBorder="1" applyAlignment="1">
      <alignment vertical="center"/>
    </xf>
    <xf numFmtId="41" fontId="40" fillId="0" borderId="0" xfId="0" applyNumberFormat="1" applyFont="1" applyBorder="1" applyAlignment="1" applyProtection="1">
      <alignment vertical="center"/>
    </xf>
    <xf numFmtId="41" fontId="40" fillId="0" borderId="1" xfId="0" applyNumberFormat="1" applyFont="1" applyBorder="1" applyAlignment="1" applyProtection="1">
      <alignment vertical="center"/>
    </xf>
    <xf numFmtId="41" fontId="40" fillId="0" borderId="33" xfId="0" applyNumberFormat="1" applyFont="1" applyBorder="1" applyAlignment="1" applyProtection="1">
      <alignment vertical="center"/>
    </xf>
    <xf numFmtId="41" fontId="40" fillId="0" borderId="0" xfId="0" applyNumberFormat="1" applyFont="1" applyBorder="1" applyAlignment="1">
      <alignment vertical="center"/>
    </xf>
    <xf numFmtId="41" fontId="40" fillId="2" borderId="36" xfId="0" applyNumberFormat="1" applyFont="1" applyFill="1" applyBorder="1" applyAlignment="1">
      <alignment vertical="center"/>
    </xf>
    <xf numFmtId="41" fontId="40" fillId="2" borderId="34" xfId="0" applyNumberFormat="1" applyFont="1" applyFill="1" applyBorder="1" applyAlignment="1">
      <alignment vertical="center"/>
    </xf>
    <xf numFmtId="41" fontId="40" fillId="0" borderId="0" xfId="0" applyNumberFormat="1" applyFont="1" applyAlignment="1" applyProtection="1">
      <alignment vertical="center"/>
    </xf>
    <xf numFmtId="41" fontId="40" fillId="0" borderId="40" xfId="0" applyNumberFormat="1" applyFont="1" applyBorder="1" applyAlignment="1">
      <alignment vertical="center"/>
    </xf>
    <xf numFmtId="41" fontId="40" fillId="0" borderId="0" xfId="0" applyNumberFormat="1" applyFont="1" applyFill="1" applyBorder="1" applyAlignment="1">
      <alignment horizontal="center" vertical="center"/>
    </xf>
    <xf numFmtId="41" fontId="40" fillId="0" borderId="12" xfId="0" applyNumberFormat="1" applyFont="1" applyFill="1" applyBorder="1" applyAlignment="1">
      <alignment horizontal="center" vertical="center"/>
    </xf>
    <xf numFmtId="41" fontId="40" fillId="2" borderId="41" xfId="0" applyNumberFormat="1" applyFont="1" applyFill="1" applyBorder="1" applyAlignment="1">
      <alignment vertical="center"/>
    </xf>
    <xf numFmtId="176" fontId="40" fillId="0" borderId="7" xfId="0" applyNumberFormat="1" applyFont="1" applyBorder="1" applyAlignment="1">
      <alignment horizontal="center" vertical="center"/>
    </xf>
    <xf numFmtId="177" fontId="40" fillId="0" borderId="7" xfId="0" applyNumberFormat="1" applyFont="1" applyBorder="1" applyAlignment="1">
      <alignment horizontal="center" vertical="center"/>
    </xf>
    <xf numFmtId="41" fontId="40" fillId="0" borderId="0" xfId="4" applyNumberFormat="1" applyFont="1" applyBorder="1" applyAlignment="1">
      <alignment vertical="center"/>
    </xf>
    <xf numFmtId="41" fontId="40" fillId="0" borderId="0" xfId="1" applyNumberFormat="1" applyFont="1" applyBorder="1" applyAlignment="1">
      <alignment vertical="center"/>
    </xf>
    <xf numFmtId="41" fontId="40" fillId="2" borderId="37" xfId="0" applyNumberFormat="1" applyFont="1" applyFill="1" applyBorder="1" applyAlignment="1">
      <alignment horizontal="center" vertical="center"/>
    </xf>
    <xf numFmtId="41" fontId="40" fillId="2" borderId="36" xfId="1" applyNumberFormat="1" applyFont="1" applyFill="1" applyBorder="1" applyAlignment="1">
      <alignment vertical="center"/>
    </xf>
    <xf numFmtId="41" fontId="40" fillId="0" borderId="7" xfId="0" applyNumberFormat="1" applyFont="1" applyBorder="1" applyAlignment="1">
      <alignment horizontal="center" vertical="center"/>
    </xf>
    <xf numFmtId="178" fontId="40" fillId="0" borderId="7" xfId="0" applyNumberFormat="1" applyFont="1" applyBorder="1" applyAlignment="1">
      <alignment horizontal="center" vertical="center"/>
    </xf>
    <xf numFmtId="177" fontId="40" fillId="2" borderId="37" xfId="0" applyNumberFormat="1" applyFont="1" applyFill="1" applyBorder="1" applyAlignment="1">
      <alignment horizontal="center" vertical="center"/>
    </xf>
    <xf numFmtId="177" fontId="40" fillId="0" borderId="4" xfId="0" applyNumberFormat="1" applyFont="1" applyBorder="1" applyAlignment="1">
      <alignment horizontal="center" vertical="center"/>
    </xf>
    <xf numFmtId="177" fontId="40" fillId="0" borderId="7" xfId="0" applyNumberFormat="1" applyFont="1" applyFill="1" applyBorder="1" applyAlignment="1">
      <alignment horizontal="center" vertical="center"/>
    </xf>
    <xf numFmtId="177" fontId="40" fillId="0" borderId="4" xfId="0" applyNumberFormat="1" applyFont="1" applyFill="1" applyBorder="1" applyAlignment="1">
      <alignment horizontal="center" vertical="center"/>
    </xf>
    <xf numFmtId="41" fontId="40" fillId="0" borderId="7" xfId="0" applyNumberFormat="1" applyFont="1" applyFill="1" applyBorder="1" applyAlignment="1">
      <alignment horizontal="center" vertical="center"/>
    </xf>
    <xf numFmtId="41" fontId="40" fillId="0" borderId="0" xfId="1" applyNumberFormat="1" applyFont="1" applyFill="1" applyBorder="1" applyAlignment="1">
      <alignment horizontal="center" vertical="center"/>
    </xf>
    <xf numFmtId="179" fontId="40" fillId="0" borderId="0" xfId="0" applyNumberFormat="1" applyFont="1" applyFill="1" applyBorder="1" applyAlignment="1">
      <alignment vertical="center"/>
    </xf>
    <xf numFmtId="179" fontId="40" fillId="0" borderId="1" xfId="0" applyNumberFormat="1" applyFont="1" applyFill="1" applyBorder="1" applyAlignment="1">
      <alignment vertical="center"/>
    </xf>
    <xf numFmtId="37" fontId="40" fillId="0" borderId="0" xfId="53" applyNumberFormat="1" applyFont="1" applyBorder="1" applyAlignment="1" applyProtection="1">
      <alignment vertical="center"/>
    </xf>
    <xf numFmtId="179" fontId="40" fillId="0" borderId="0" xfId="53" applyNumberFormat="1" applyFont="1" applyBorder="1" applyAlignment="1" applyProtection="1">
      <alignment vertical="center"/>
    </xf>
    <xf numFmtId="37" fontId="40" fillId="0" borderId="101" xfId="53" applyNumberFormat="1" applyFont="1" applyBorder="1" applyAlignment="1" applyProtection="1">
      <alignment vertical="center"/>
    </xf>
    <xf numFmtId="37" fontId="40" fillId="0" borderId="102" xfId="53" applyNumberFormat="1" applyFont="1" applyBorder="1" applyAlignment="1" applyProtection="1">
      <alignment vertical="center"/>
    </xf>
    <xf numFmtId="179" fontId="40" fillId="0" borderId="102" xfId="53" applyNumberFormat="1" applyFont="1" applyBorder="1" applyAlignment="1" applyProtection="1">
      <alignment vertical="center"/>
    </xf>
    <xf numFmtId="37" fontId="40" fillId="0" borderId="0" xfId="53" applyNumberFormat="1" applyFont="1" applyFill="1" applyBorder="1" applyAlignment="1" applyProtection="1">
      <alignment vertical="center"/>
    </xf>
    <xf numFmtId="37" fontId="43" fillId="0" borderId="0" xfId="53" applyNumberFormat="1" applyFont="1" applyFill="1" applyBorder="1" applyAlignment="1" applyProtection="1">
      <alignment vertical="center"/>
    </xf>
    <xf numFmtId="38" fontId="40" fillId="0" borderId="0" xfId="4" applyFont="1" applyBorder="1" applyAlignment="1" applyProtection="1">
      <alignment vertical="center"/>
    </xf>
    <xf numFmtId="179" fontId="40" fillId="0" borderId="0" xfId="4" applyNumberFormat="1" applyFont="1" applyBorder="1" applyAlignment="1" applyProtection="1">
      <alignment vertical="center"/>
    </xf>
    <xf numFmtId="179" fontId="40" fillId="0" borderId="0" xfId="4" applyNumberFormat="1" applyFont="1" applyBorder="1" applyAlignment="1">
      <alignment vertical="center"/>
    </xf>
    <xf numFmtId="38" fontId="40" fillId="0" borderId="0" xfId="4" applyFont="1" applyBorder="1" applyAlignment="1">
      <alignment vertical="center"/>
    </xf>
    <xf numFmtId="38" fontId="40" fillId="0" borderId="0" xfId="4" applyFont="1" applyFill="1" applyBorder="1" applyAlignment="1">
      <alignment vertical="center"/>
    </xf>
    <xf numFmtId="41" fontId="40" fillId="0" borderId="0" xfId="52" applyNumberFormat="1" applyFont="1" applyBorder="1" applyAlignment="1" applyProtection="1">
      <alignment vertical="center"/>
    </xf>
    <xf numFmtId="41" fontId="40" fillId="0" borderId="0" xfId="52" applyNumberFormat="1" applyFont="1" applyAlignment="1" applyProtection="1">
      <alignment vertical="center"/>
    </xf>
    <xf numFmtId="41" fontId="40" fillId="0" borderId="0" xfId="52" applyNumberFormat="1" applyFont="1" applyAlignment="1" applyProtection="1">
      <alignment horizontal="right" vertical="center"/>
    </xf>
    <xf numFmtId="41" fontId="44" fillId="0" borderId="0" xfId="52" applyNumberFormat="1" applyFont="1" applyBorder="1" applyAlignment="1" applyProtection="1">
      <alignment vertical="center"/>
    </xf>
    <xf numFmtId="41" fontId="44" fillId="0" borderId="0" xfId="52" applyNumberFormat="1" applyFont="1" applyAlignment="1" applyProtection="1">
      <alignment vertical="center"/>
    </xf>
    <xf numFmtId="41" fontId="44" fillId="0" borderId="0" xfId="52" applyNumberFormat="1" applyFont="1" applyAlignment="1" applyProtection="1">
      <alignment horizontal="right" vertical="center"/>
    </xf>
    <xf numFmtId="179" fontId="45" fillId="0" borderId="0" xfId="5" applyNumberFormat="1" applyFont="1" applyBorder="1" applyAlignment="1">
      <alignment vertical="center"/>
    </xf>
    <xf numFmtId="179" fontId="42" fillId="0" borderId="0" xfId="5" applyNumberFormat="1" applyFont="1" applyBorder="1" applyAlignment="1" applyProtection="1">
      <alignment vertical="center" shrinkToFit="1"/>
    </xf>
    <xf numFmtId="179" fontId="42" fillId="0" borderId="0" xfId="5" applyNumberFormat="1" applyFont="1" applyBorder="1" applyAlignment="1">
      <alignment vertical="center" shrinkToFit="1"/>
    </xf>
    <xf numFmtId="179" fontId="45" fillId="0" borderId="0" xfId="5" applyNumberFormat="1" applyFont="1" applyBorder="1" applyAlignment="1" applyProtection="1">
      <alignment vertical="center" shrinkToFit="1"/>
    </xf>
    <xf numFmtId="179" fontId="42" fillId="0" borderId="0" xfId="5" applyNumberFormat="1" applyFont="1" applyBorder="1" applyAlignment="1" applyProtection="1">
      <alignment horizontal="right" vertical="center" shrinkToFit="1"/>
    </xf>
    <xf numFmtId="179" fontId="42" fillId="0" borderId="0" xfId="5" applyNumberFormat="1" applyFont="1" applyFill="1" applyBorder="1" applyAlignment="1">
      <alignment vertical="center" shrinkToFit="1"/>
    </xf>
    <xf numFmtId="179" fontId="42" fillId="0" borderId="56" xfId="5" applyNumberFormat="1" applyFont="1" applyBorder="1" applyAlignment="1" applyProtection="1">
      <alignment vertical="center" shrinkToFit="1"/>
    </xf>
    <xf numFmtId="179" fontId="42" fillId="0" borderId="56" xfId="5" applyNumberFormat="1" applyFont="1" applyBorder="1" applyAlignment="1">
      <alignment vertical="center" shrinkToFit="1"/>
    </xf>
    <xf numFmtId="179" fontId="45" fillId="0" borderId="56" xfId="5" applyNumberFormat="1" applyFont="1" applyBorder="1" applyAlignment="1" applyProtection="1">
      <alignment vertical="center" shrinkToFit="1"/>
    </xf>
    <xf numFmtId="0" fontId="6" fillId="0" borderId="24" xfId="52" applyFont="1" applyBorder="1" applyAlignment="1">
      <alignment horizontal="distributed" vertical="center" indent="1"/>
    </xf>
    <xf numFmtId="0" fontId="6" fillId="0" borderId="46" xfId="52" applyFont="1" applyBorder="1" applyAlignment="1">
      <alignment horizontal="distributed" vertical="center" indent="1"/>
    </xf>
    <xf numFmtId="0" fontId="6" fillId="0" borderId="84" xfId="52" applyFont="1" applyBorder="1" applyAlignment="1">
      <alignment horizontal="distributed" vertical="center" indent="1"/>
    </xf>
    <xf numFmtId="0" fontId="18" fillId="0" borderId="89" xfId="52" applyFont="1" applyBorder="1" applyAlignment="1">
      <alignment horizontal="center" vertical="center"/>
    </xf>
    <xf numFmtId="0" fontId="11" fillId="0" borderId="31" xfId="3" applyFont="1" applyBorder="1" applyAlignment="1">
      <alignment horizontal="right" vertical="center"/>
    </xf>
    <xf numFmtId="0" fontId="6" fillId="0" borderId="31" xfId="7" applyFont="1" applyBorder="1" applyAlignment="1">
      <alignment horizontal="right"/>
    </xf>
    <xf numFmtId="0" fontId="6" fillId="0" borderId="0" xfId="7" applyFont="1" applyBorder="1" applyAlignment="1">
      <alignment horizontal="right"/>
    </xf>
    <xf numFmtId="0" fontId="6" fillId="0" borderId="32" xfId="7" applyFont="1" applyBorder="1" applyAlignment="1">
      <alignment horizontal="left"/>
    </xf>
    <xf numFmtId="0" fontId="11" fillId="0" borderId="75" xfId="7" applyFont="1" applyBorder="1" applyAlignment="1"/>
    <xf numFmtId="0" fontId="11" fillId="0" borderId="31" xfId="3" applyFont="1" applyBorder="1" applyAlignment="1">
      <alignment vertical="center"/>
    </xf>
    <xf numFmtId="0" fontId="8" fillId="0" borderId="0" xfId="8" applyFont="1" applyAlignment="1">
      <alignment vertical="center"/>
    </xf>
    <xf numFmtId="0" fontId="6" fillId="0" borderId="104" xfId="53" applyFont="1" applyBorder="1" applyAlignment="1">
      <alignment horizontal="center" vertical="center" wrapText="1"/>
    </xf>
    <xf numFmtId="0" fontId="6" fillId="0" borderId="18" xfId="53" applyFont="1" applyBorder="1" applyAlignment="1">
      <alignment horizontal="center" vertical="center" wrapText="1"/>
    </xf>
    <xf numFmtId="0" fontId="6" fillId="0" borderId="27" xfId="52" applyFont="1" applyBorder="1" applyAlignment="1">
      <alignment horizontal="center" vertical="center"/>
    </xf>
    <xf numFmtId="0" fontId="6" fillId="0" borderId="28" xfId="52" applyNumberFormat="1" applyFont="1" applyBorder="1" applyAlignment="1">
      <alignment horizontal="center" vertical="center"/>
    </xf>
    <xf numFmtId="0" fontId="6" fillId="0" borderId="30" xfId="52" applyNumberFormat="1" applyFont="1" applyBorder="1" applyAlignment="1">
      <alignment horizontal="center" vertical="center"/>
    </xf>
    <xf numFmtId="0" fontId="46" fillId="0" borderId="29" xfId="52" applyFont="1" applyBorder="1" applyAlignment="1">
      <alignment horizontal="center" vertical="center"/>
    </xf>
    <xf numFmtId="0" fontId="46" fillId="0" borderId="30" xfId="52" applyNumberFormat="1" applyFont="1" applyBorder="1" applyAlignment="1">
      <alignment horizontal="center" vertical="center"/>
    </xf>
    <xf numFmtId="41" fontId="40" fillId="0" borderId="45" xfId="52" applyNumberFormat="1" applyFont="1" applyBorder="1" applyAlignment="1" applyProtection="1">
      <alignment horizontal="center" vertical="center"/>
    </xf>
    <xf numFmtId="0" fontId="6" fillId="0" borderId="0" xfId="7" applyFont="1" applyBorder="1" applyAlignment="1">
      <alignment horizontal="center" vertical="center"/>
    </xf>
    <xf numFmtId="0" fontId="11" fillId="0" borderId="0" xfId="7" applyFont="1" applyBorder="1" applyAlignment="1">
      <alignment horizontal="right"/>
    </xf>
    <xf numFmtId="0" fontId="11" fillId="0" borderId="0" xfId="7" applyFont="1" applyBorder="1" applyAlignment="1">
      <alignment horizontal="centerContinuous"/>
    </xf>
    <xf numFmtId="0" fontId="6" fillId="0" borderId="0" xfId="7" applyFont="1" applyBorder="1" applyAlignment="1">
      <alignment horizontal="left"/>
    </xf>
    <xf numFmtId="0" fontId="8" fillId="0" borderId="0" xfId="7" applyFont="1" applyBorder="1" applyAlignment="1">
      <alignment horizontal="centerContinuous" vertical="center"/>
    </xf>
    <xf numFmtId="0" fontId="6" fillId="0" borderId="0" xfId="7" applyFont="1" applyBorder="1" applyAlignment="1">
      <alignment vertical="center"/>
    </xf>
    <xf numFmtId="0" fontId="6" fillId="0" borderId="0" xfId="7" applyFont="1" applyBorder="1" applyAlignment="1">
      <alignment horizontal="centerContinuous" vertical="center"/>
    </xf>
    <xf numFmtId="41" fontId="40" fillId="0" borderId="33" xfId="52" applyNumberFormat="1" applyFont="1" applyBorder="1" applyAlignment="1" applyProtection="1">
      <alignment vertical="center"/>
    </xf>
    <xf numFmtId="41" fontId="40" fillId="0" borderId="33" xfId="52" applyNumberFormat="1" applyFont="1" applyBorder="1" applyAlignment="1" applyProtection="1">
      <alignment horizontal="right" vertical="center"/>
    </xf>
    <xf numFmtId="41" fontId="40" fillId="0" borderId="44" xfId="52" applyNumberFormat="1" applyFont="1" applyBorder="1" applyAlignment="1" applyProtection="1">
      <alignment horizontal="center" vertical="center"/>
    </xf>
    <xf numFmtId="49" fontId="18" fillId="0" borderId="108" xfId="6" applyNumberFormat="1" applyFont="1" applyBorder="1" applyAlignment="1">
      <alignment horizontal="center" vertical="center" wrapText="1"/>
    </xf>
    <xf numFmtId="49" fontId="18" fillId="0" borderId="110" xfId="6" applyNumberFormat="1" applyFont="1" applyBorder="1" applyAlignment="1">
      <alignment horizontal="center" vertical="center" wrapText="1"/>
    </xf>
    <xf numFmtId="41" fontId="10" fillId="0" borderId="0" xfId="0" applyNumberFormat="1" applyFont="1" applyFill="1" applyAlignment="1">
      <alignment vertical="center"/>
    </xf>
    <xf numFmtId="41" fontId="11" fillId="0" borderId="0" xfId="0" applyNumberFormat="1" applyFont="1" applyFill="1" applyAlignment="1">
      <alignment vertical="center"/>
    </xf>
    <xf numFmtId="41" fontId="11" fillId="0" borderId="0" xfId="0" applyNumberFormat="1" applyFont="1" applyFill="1" applyBorder="1" applyAlignment="1">
      <alignment horizontal="right" vertical="center"/>
    </xf>
    <xf numFmtId="41" fontId="11" fillId="0" borderId="0" xfId="0" applyNumberFormat="1" applyFont="1" applyFill="1" applyAlignment="1" applyProtection="1">
      <alignment horizontal="right" vertical="center"/>
    </xf>
    <xf numFmtId="41" fontId="11" fillId="0" borderId="0" xfId="0" applyNumberFormat="1" applyFont="1" applyFill="1" applyAlignment="1" applyProtection="1">
      <alignment vertical="center"/>
    </xf>
    <xf numFmtId="41" fontId="6" fillId="0" borderId="0" xfId="0" applyNumberFormat="1" applyFont="1" applyFill="1" applyAlignment="1">
      <alignment vertical="center"/>
    </xf>
    <xf numFmtId="41" fontId="6" fillId="0" borderId="0" xfId="0" applyNumberFormat="1" applyFont="1" applyFill="1" applyBorder="1" applyAlignment="1">
      <alignment horizontal="center" vertical="center" wrapText="1"/>
    </xf>
    <xf numFmtId="41" fontId="6" fillId="0" borderId="4" xfId="0" applyNumberFormat="1" applyFont="1" applyFill="1" applyBorder="1" applyAlignment="1">
      <alignment vertical="center"/>
    </xf>
    <xf numFmtId="41" fontId="6" fillId="0" borderId="0" xfId="0" applyNumberFormat="1" applyFont="1" applyFill="1" applyBorder="1" applyAlignment="1">
      <alignment horizontal="distributed" vertical="center"/>
    </xf>
    <xf numFmtId="41" fontId="6" fillId="0" borderId="1" xfId="0" applyNumberFormat="1" applyFont="1" applyFill="1" applyBorder="1" applyAlignment="1">
      <alignment horizontal="distributed" vertical="center"/>
    </xf>
    <xf numFmtId="41" fontId="6" fillId="0" borderId="7" xfId="0" applyNumberFormat="1" applyFont="1" applyFill="1" applyBorder="1" applyAlignment="1">
      <alignment vertical="center"/>
    </xf>
    <xf numFmtId="41" fontId="6" fillId="0" borderId="0" xfId="0" applyNumberFormat="1" applyFont="1" applyFill="1" applyBorder="1" applyAlignment="1" applyProtection="1">
      <alignment horizontal="center" vertical="center"/>
    </xf>
    <xf numFmtId="41" fontId="6" fillId="0" borderId="8" xfId="0" applyNumberFormat="1" applyFont="1" applyFill="1" applyBorder="1" applyAlignment="1" applyProtection="1">
      <alignment vertical="center"/>
    </xf>
    <xf numFmtId="41" fontId="6" fillId="0" borderId="0" xfId="0" applyNumberFormat="1" applyFont="1" applyFill="1" applyBorder="1" applyAlignment="1" applyProtection="1">
      <alignment horizontal="distributed" vertical="center"/>
    </xf>
    <xf numFmtId="41" fontId="6" fillId="0" borderId="1" xfId="0" applyNumberFormat="1" applyFont="1" applyFill="1" applyBorder="1" applyAlignment="1" applyProtection="1">
      <alignment horizontal="distributed" vertical="center"/>
    </xf>
    <xf numFmtId="176" fontId="6" fillId="0" borderId="24" xfId="0" applyNumberFormat="1" applyFont="1" applyFill="1" applyBorder="1" applyAlignment="1">
      <alignment horizontal="center" vertical="center"/>
    </xf>
    <xf numFmtId="179" fontId="40" fillId="0" borderId="0" xfId="0" applyNumberFormat="1" applyFont="1" applyFill="1" applyAlignment="1" applyProtection="1">
      <alignment horizontal="right" vertical="center"/>
    </xf>
    <xf numFmtId="179" fontId="40" fillId="0" borderId="1" xfId="0" applyNumberFormat="1" applyFont="1" applyFill="1" applyBorder="1" applyAlignment="1" applyProtection="1">
      <alignment vertical="center"/>
    </xf>
    <xf numFmtId="179" fontId="40" fillId="0" borderId="0" xfId="0" applyNumberFormat="1" applyFont="1" applyFill="1" applyAlignment="1" applyProtection="1">
      <alignment vertical="center"/>
    </xf>
    <xf numFmtId="179" fontId="40" fillId="0" borderId="0" xfId="0" applyNumberFormat="1" applyFont="1" applyFill="1" applyBorder="1" applyAlignment="1" applyProtection="1">
      <alignment vertical="center"/>
    </xf>
    <xf numFmtId="179" fontId="40" fillId="0" borderId="0" xfId="0" applyNumberFormat="1" applyFont="1" applyFill="1" applyBorder="1" applyAlignment="1" applyProtection="1">
      <alignment horizontal="right" vertical="center"/>
    </xf>
    <xf numFmtId="177" fontId="6" fillId="0" borderId="11" xfId="0" applyNumberFormat="1" applyFont="1" applyFill="1" applyBorder="1" applyAlignment="1">
      <alignment horizontal="center" vertical="center"/>
    </xf>
    <xf numFmtId="179" fontId="40" fillId="0" borderId="102" xfId="0" applyNumberFormat="1" applyFont="1" applyFill="1" applyBorder="1" applyAlignment="1">
      <alignment vertical="center"/>
    </xf>
    <xf numFmtId="179" fontId="40" fillId="0" borderId="102" xfId="0" applyNumberFormat="1" applyFont="1" applyFill="1" applyBorder="1" applyAlignment="1">
      <alignment horizontal="right" vertical="center"/>
    </xf>
    <xf numFmtId="179" fontId="40" fillId="0" borderId="103" xfId="0" applyNumberFormat="1" applyFont="1" applyFill="1" applyBorder="1" applyAlignment="1">
      <alignment vertical="center"/>
    </xf>
    <xf numFmtId="179" fontId="40" fillId="0" borderId="9" xfId="0" applyNumberFormat="1" applyFont="1" applyFill="1" applyBorder="1" applyAlignment="1">
      <alignment horizontal="right" vertical="center"/>
    </xf>
    <xf numFmtId="179" fontId="44" fillId="0" borderId="0" xfId="0" applyNumberFormat="1" applyFont="1" applyFill="1" applyBorder="1" applyAlignment="1">
      <alignment vertical="center"/>
    </xf>
    <xf numFmtId="179" fontId="44" fillId="0" borderId="1" xfId="0" applyNumberFormat="1" applyFont="1" applyFill="1" applyBorder="1" applyAlignment="1">
      <alignment vertical="center"/>
    </xf>
    <xf numFmtId="41" fontId="8" fillId="0" borderId="0" xfId="0" applyNumberFormat="1" applyFont="1" applyFill="1" applyAlignment="1">
      <alignment vertical="center"/>
    </xf>
    <xf numFmtId="41" fontId="7" fillId="0" borderId="0" xfId="0" applyNumberFormat="1" applyFont="1" applyFill="1" applyBorder="1" applyAlignment="1">
      <alignment vertical="center"/>
    </xf>
    <xf numFmtId="41" fontId="7" fillId="0" borderId="0" xfId="0" applyNumberFormat="1" applyFont="1" applyFill="1" applyBorder="1" applyAlignment="1">
      <alignment horizontal="center" vertical="center"/>
    </xf>
    <xf numFmtId="41" fontId="7" fillId="0" borderId="0" xfId="0" applyNumberFormat="1" applyFont="1" applyFill="1" applyBorder="1" applyAlignment="1" applyProtection="1">
      <alignment horizontal="center" vertical="center"/>
    </xf>
    <xf numFmtId="41" fontId="6" fillId="0" borderId="8" xfId="0" applyNumberFormat="1" applyFont="1" applyFill="1" applyBorder="1" applyAlignment="1">
      <alignment vertical="center"/>
    </xf>
    <xf numFmtId="41" fontId="6" fillId="0" borderId="0" xfId="0" applyNumberFormat="1" applyFont="1" applyFill="1" applyBorder="1" applyAlignment="1">
      <alignment vertical="center"/>
    </xf>
    <xf numFmtId="41" fontId="6" fillId="0" borderId="13" xfId="0" applyNumberFormat="1" applyFont="1" applyFill="1" applyBorder="1" applyAlignment="1">
      <alignment vertical="center"/>
    </xf>
    <xf numFmtId="179" fontId="40" fillId="0" borderId="14" xfId="0" applyNumberFormat="1" applyFont="1" applyFill="1" applyBorder="1" applyAlignment="1">
      <alignment vertical="center"/>
    </xf>
    <xf numFmtId="41" fontId="6" fillId="0" borderId="15" xfId="0" applyNumberFormat="1" applyFont="1" applyFill="1" applyBorder="1" applyAlignment="1">
      <alignment vertical="center"/>
    </xf>
    <xf numFmtId="41" fontId="6" fillId="0" borderId="16" xfId="0" applyNumberFormat="1" applyFont="1" applyFill="1" applyBorder="1" applyAlignment="1">
      <alignment vertical="center"/>
    </xf>
    <xf numFmtId="176" fontId="6" fillId="0" borderId="4" xfId="0" applyNumberFormat="1" applyFont="1" applyFill="1" applyBorder="1" applyAlignment="1">
      <alignment horizontal="center" vertical="center"/>
    </xf>
    <xf numFmtId="41" fontId="6" fillId="0" borderId="18" xfId="0" applyNumberFormat="1" applyFont="1" applyFill="1" applyBorder="1" applyAlignment="1">
      <alignment vertical="center"/>
    </xf>
    <xf numFmtId="41" fontId="7" fillId="0" borderId="17" xfId="0" applyNumberFormat="1" applyFont="1" applyFill="1" applyBorder="1" applyAlignment="1">
      <alignment vertical="center"/>
    </xf>
    <xf numFmtId="41" fontId="6" fillId="0" borderId="19" xfId="0" applyNumberFormat="1" applyFont="1" applyFill="1" applyBorder="1" applyAlignment="1">
      <alignment vertical="center"/>
    </xf>
    <xf numFmtId="179" fontId="40" fillId="0" borderId="17" xfId="0" applyNumberFormat="1" applyFont="1" applyFill="1" applyBorder="1" applyAlignment="1">
      <alignment vertical="center"/>
    </xf>
    <xf numFmtId="41" fontId="8" fillId="0" borderId="0" xfId="0" applyNumberFormat="1" applyFont="1" applyFill="1" applyBorder="1" applyAlignment="1">
      <alignment vertical="center"/>
    </xf>
    <xf numFmtId="41" fontId="6" fillId="0" borderId="0" xfId="0" applyNumberFormat="1" applyFont="1" applyFill="1" applyBorder="1" applyAlignment="1">
      <alignment horizontal="center" vertical="center" textRotation="255"/>
    </xf>
    <xf numFmtId="41" fontId="6" fillId="0" borderId="20" xfId="0" applyNumberFormat="1" applyFont="1" applyFill="1" applyBorder="1" applyAlignment="1">
      <alignment vertical="center"/>
    </xf>
    <xf numFmtId="41" fontId="6" fillId="0" borderId="22" xfId="0" applyNumberFormat="1" applyFont="1" applyFill="1" applyBorder="1" applyAlignment="1">
      <alignment vertical="center"/>
    </xf>
    <xf numFmtId="41" fontId="11" fillId="0" borderId="0" xfId="0" applyNumberFormat="1" applyFont="1" applyFill="1" applyAlignment="1" applyProtection="1">
      <alignment horizontal="left" vertical="center"/>
    </xf>
    <xf numFmtId="41" fontId="11" fillId="0" borderId="0" xfId="0" applyNumberFormat="1" applyFont="1" applyFill="1" applyBorder="1" applyAlignment="1" applyProtection="1">
      <alignment horizontal="left" vertical="center"/>
    </xf>
    <xf numFmtId="41" fontId="11" fillId="0" borderId="0" xfId="0" applyNumberFormat="1" applyFont="1" applyFill="1" applyBorder="1" applyAlignment="1" applyProtection="1">
      <alignment horizontal="left" vertical="center" wrapText="1"/>
    </xf>
    <xf numFmtId="41" fontId="11" fillId="0" borderId="0" xfId="0" applyNumberFormat="1" applyFont="1" applyFill="1" applyAlignment="1">
      <alignment horizontal="left" vertical="center"/>
    </xf>
    <xf numFmtId="41" fontId="11" fillId="0" borderId="0" xfId="0" applyNumberFormat="1" applyFont="1" applyFill="1" applyAlignment="1" applyProtection="1">
      <alignment horizontal="left" vertical="center" wrapText="1"/>
    </xf>
    <xf numFmtId="41" fontId="40" fillId="0" borderId="95" xfId="3" applyNumberFormat="1" applyFont="1" applyBorder="1" applyAlignment="1" applyProtection="1">
      <alignment horizontal="right"/>
    </xf>
    <xf numFmtId="179" fontId="42" fillId="0" borderId="105" xfId="5" applyNumberFormat="1" applyFont="1" applyBorder="1" applyAlignment="1" applyProtection="1">
      <alignment vertical="center" shrinkToFit="1"/>
    </xf>
    <xf numFmtId="38" fontId="42" fillId="0" borderId="0" xfId="1" applyFont="1" applyBorder="1" applyAlignment="1">
      <alignment horizontal="right" vertical="center"/>
    </xf>
    <xf numFmtId="0" fontId="42" fillId="0" borderId="0" xfId="5" applyFont="1" applyBorder="1" applyAlignment="1">
      <alignment horizontal="right" vertical="center"/>
    </xf>
    <xf numFmtId="0" fontId="8" fillId="0" borderId="105" xfId="53" applyFont="1" applyBorder="1"/>
    <xf numFmtId="0" fontId="6" fillId="0" borderId="115" xfId="53" applyFont="1" applyBorder="1" applyAlignment="1">
      <alignment horizontal="center" vertical="center"/>
    </xf>
    <xf numFmtId="0" fontId="6" fillId="0" borderId="116" xfId="53" applyFont="1" applyBorder="1" applyAlignment="1">
      <alignment horizontal="center" vertical="center" wrapText="1"/>
    </xf>
    <xf numFmtId="0" fontId="46" fillId="0" borderId="117" xfId="53" applyFont="1" applyBorder="1" applyAlignment="1">
      <alignment horizontal="center" vertical="center" wrapText="1"/>
    </xf>
    <xf numFmtId="37" fontId="40" fillId="0" borderId="118" xfId="53" applyNumberFormat="1" applyFont="1" applyBorder="1" applyAlignment="1" applyProtection="1">
      <alignment vertical="center"/>
    </xf>
    <xf numFmtId="37" fontId="40" fillId="0" borderId="63" xfId="53" applyNumberFormat="1" applyFont="1" applyBorder="1" applyAlignment="1" applyProtection="1">
      <alignment vertical="center"/>
    </xf>
    <xf numFmtId="179" fontId="40" fillId="0" borderId="63" xfId="53" applyNumberFormat="1" applyFont="1" applyBorder="1" applyAlignment="1" applyProtection="1">
      <alignment vertical="center"/>
    </xf>
    <xf numFmtId="37" fontId="40" fillId="0" borderId="113" xfId="53" applyNumberFormat="1" applyFont="1" applyBorder="1" applyAlignment="1" applyProtection="1">
      <alignment vertical="center"/>
    </xf>
    <xf numFmtId="37" fontId="40" fillId="0" borderId="119" xfId="53" applyNumberFormat="1" applyFont="1" applyBorder="1" applyAlignment="1" applyProtection="1">
      <alignment vertical="center"/>
    </xf>
    <xf numFmtId="37" fontId="40" fillId="0" borderId="120" xfId="53" applyNumberFormat="1" applyFont="1" applyBorder="1" applyAlignment="1" applyProtection="1">
      <alignment vertical="center"/>
    </xf>
    <xf numFmtId="179" fontId="40" fillId="0" borderId="120" xfId="53" applyNumberFormat="1" applyFont="1" applyBorder="1" applyAlignment="1" applyProtection="1">
      <alignment vertical="center"/>
    </xf>
    <xf numFmtId="38" fontId="40" fillId="0" borderId="113" xfId="4" applyFont="1" applyBorder="1" applyAlignment="1" applyProtection="1">
      <alignment vertical="center"/>
    </xf>
    <xf numFmtId="3" fontId="40" fillId="0" borderId="0" xfId="4" applyNumberFormat="1" applyFont="1" applyBorder="1" applyAlignment="1">
      <alignment vertical="center"/>
    </xf>
    <xf numFmtId="37" fontId="44" fillId="0" borderId="107" xfId="53" applyNumberFormat="1" applyFont="1" applyBorder="1" applyAlignment="1" applyProtection="1">
      <alignment vertical="center"/>
    </xf>
    <xf numFmtId="37" fontId="44" fillId="0" borderId="105" xfId="53" applyNumberFormat="1" applyFont="1" applyBorder="1" applyAlignment="1" applyProtection="1">
      <alignment vertical="center"/>
    </xf>
    <xf numFmtId="179" fontId="44" fillId="0" borderId="105" xfId="53" applyNumberFormat="1" applyFont="1" applyBorder="1" applyAlignment="1" applyProtection="1">
      <alignment vertical="center"/>
    </xf>
    <xf numFmtId="0" fontId="6" fillId="0" borderId="121" xfId="7" applyFont="1" applyBorder="1" applyAlignment="1">
      <alignment vertical="center" textRotation="255"/>
    </xf>
    <xf numFmtId="0" fontId="6" fillId="0" borderId="75" xfId="7" applyFont="1" applyBorder="1" applyAlignment="1">
      <alignment vertical="center" textRotation="255"/>
    </xf>
    <xf numFmtId="0" fontId="11" fillId="0" borderId="0" xfId="7" applyFont="1" applyAlignment="1">
      <alignment horizontal="center"/>
    </xf>
    <xf numFmtId="0" fontId="11" fillId="0" borderId="31" xfId="3" applyFont="1" applyBorder="1" applyAlignment="1">
      <alignment horizontal="right" vertical="center"/>
    </xf>
    <xf numFmtId="0" fontId="48" fillId="0" borderId="0" xfId="7" applyFont="1" applyAlignment="1">
      <alignment horizontal="left"/>
    </xf>
    <xf numFmtId="0" fontId="11" fillId="0" borderId="0" xfId="3" applyFont="1" applyBorder="1" applyAlignment="1">
      <alignment horizontal="right" vertical="center"/>
    </xf>
    <xf numFmtId="0" fontId="0" fillId="0" borderId="114" xfId="0" applyBorder="1" applyAlignment="1">
      <alignment vertical="center"/>
    </xf>
    <xf numFmtId="0" fontId="6" fillId="0" borderId="0" xfId="8" applyFont="1" applyAlignment="1">
      <alignment horizontal="right"/>
    </xf>
    <xf numFmtId="0" fontId="6" fillId="0" borderId="0" xfId="0" applyFont="1" applyBorder="1" applyAlignment="1">
      <alignment vertical="center"/>
    </xf>
    <xf numFmtId="0" fontId="6" fillId="0" borderId="125" xfId="0" applyFont="1" applyBorder="1" applyAlignment="1">
      <alignment vertical="center"/>
    </xf>
    <xf numFmtId="0" fontId="6" fillId="0" borderId="0" xfId="0" applyFont="1" applyBorder="1" applyAlignment="1">
      <alignment horizontal="left" vertical="center" indent="1"/>
    </xf>
    <xf numFmtId="0" fontId="6" fillId="0" borderId="125" xfId="0" applyFont="1" applyBorder="1" applyAlignment="1">
      <alignment horizontal="left" vertical="center" indent="1"/>
    </xf>
    <xf numFmtId="0" fontId="6" fillId="0" borderId="105" xfId="0" applyFont="1" applyBorder="1" applyAlignment="1">
      <alignment vertical="center"/>
    </xf>
    <xf numFmtId="0" fontId="6" fillId="0" borderId="105" xfId="0" applyFont="1" applyBorder="1" applyAlignment="1">
      <alignment horizontal="left" vertical="center" indent="1"/>
    </xf>
    <xf numFmtId="0" fontId="6" fillId="0" borderId="117" xfId="0" applyFont="1" applyBorder="1" applyAlignment="1">
      <alignment horizontal="left" vertical="center" indent="1"/>
    </xf>
    <xf numFmtId="38" fontId="40" fillId="0" borderId="0" xfId="1" applyFont="1" applyBorder="1" applyAlignment="1">
      <alignment horizontal="right" vertical="center"/>
    </xf>
    <xf numFmtId="0" fontId="6" fillId="0" borderId="0" xfId="8" applyFont="1" applyBorder="1" applyAlignment="1">
      <alignment vertical="center"/>
    </xf>
    <xf numFmtId="0" fontId="6" fillId="0" borderId="0" xfId="8" applyFont="1" applyBorder="1"/>
    <xf numFmtId="0" fontId="11" fillId="0" borderId="0" xfId="9" applyFont="1" applyBorder="1" applyAlignment="1">
      <alignment horizontal="right" vertical="center"/>
    </xf>
    <xf numFmtId="0" fontId="50" fillId="0" borderId="0" xfId="0" applyFont="1" applyAlignment="1">
      <alignment vertical="center"/>
    </xf>
    <xf numFmtId="38" fontId="2" fillId="0" borderId="0" xfId="4" applyFont="1" applyAlignment="1">
      <alignment vertical="center"/>
    </xf>
    <xf numFmtId="38" fontId="17" fillId="0" borderId="0" xfId="60" applyFont="1" applyAlignment="1">
      <alignment vertical="center"/>
    </xf>
    <xf numFmtId="38" fontId="17" fillId="0" borderId="0" xfId="4" applyFont="1" applyAlignment="1">
      <alignment vertical="center"/>
    </xf>
    <xf numFmtId="0" fontId="17" fillId="0" borderId="128" xfId="9" applyNumberFormat="1" applyFont="1" applyBorder="1" applyAlignment="1">
      <alignment horizontal="center" vertical="center"/>
    </xf>
    <xf numFmtId="0" fontId="17" fillId="0" borderId="71" xfId="9" applyNumberFormat="1" applyFont="1" applyBorder="1" applyAlignment="1">
      <alignment horizontal="center" vertical="center"/>
    </xf>
    <xf numFmtId="38" fontId="2" fillId="0" borderId="0" xfId="60" applyFont="1" applyBorder="1" applyAlignment="1">
      <alignment vertical="center"/>
    </xf>
    <xf numFmtId="38" fontId="2" fillId="0" borderId="0" xfId="60" applyFont="1" applyBorder="1" applyAlignment="1">
      <alignment horizontal="centerContinuous" vertical="center"/>
    </xf>
    <xf numFmtId="38" fontId="2" fillId="0" borderId="0" xfId="4" applyFont="1" applyBorder="1" applyAlignment="1">
      <alignment vertical="center"/>
    </xf>
    <xf numFmtId="38" fontId="2" fillId="0" borderId="0" xfId="60" applyFont="1" applyAlignment="1">
      <alignment vertical="center"/>
    </xf>
    <xf numFmtId="38" fontId="50" fillId="0" borderId="0" xfId="0" applyNumberFormat="1" applyFont="1" applyAlignment="1">
      <alignment vertical="center"/>
    </xf>
    <xf numFmtId="0" fontId="11" fillId="0" borderId="0" xfId="7" applyFont="1" applyBorder="1" applyAlignment="1">
      <alignment horizontal="right"/>
    </xf>
    <xf numFmtId="0" fontId="0" fillId="0" borderId="0" xfId="0" applyBorder="1" applyAlignment="1">
      <alignment vertical="center"/>
    </xf>
    <xf numFmtId="0" fontId="0" fillId="0" borderId="125" xfId="0" applyBorder="1" applyAlignment="1">
      <alignment vertical="center"/>
    </xf>
    <xf numFmtId="0" fontId="0" fillId="0" borderId="124" xfId="0" applyBorder="1" applyAlignment="1">
      <alignment horizontal="center" vertical="center"/>
    </xf>
    <xf numFmtId="38" fontId="11" fillId="0" borderId="75" xfId="60" applyFont="1" applyBorder="1" applyAlignment="1">
      <alignment horizontal="right"/>
    </xf>
    <xf numFmtId="0" fontId="6" fillId="0" borderId="23" xfId="0" applyFont="1" applyBorder="1" applyAlignment="1">
      <alignment vertical="center"/>
    </xf>
    <xf numFmtId="0" fontId="6" fillId="0" borderId="69" xfId="0" applyFont="1" applyBorder="1" applyAlignment="1">
      <alignment horizontal="right" vertical="center"/>
    </xf>
    <xf numFmtId="0" fontId="6" fillId="0" borderId="14" xfId="0" applyFont="1" applyBorder="1" applyAlignment="1">
      <alignment vertical="center"/>
    </xf>
    <xf numFmtId="0" fontId="6" fillId="0" borderId="120" xfId="0" applyFont="1" applyBorder="1" applyAlignment="1">
      <alignment vertical="center"/>
    </xf>
    <xf numFmtId="0" fontId="6" fillId="0" borderId="19" xfId="0" applyFont="1" applyBorder="1" applyAlignment="1">
      <alignment vertical="center"/>
    </xf>
    <xf numFmtId="0" fontId="6" fillId="0" borderId="1" xfId="0" applyFont="1" applyBorder="1" applyAlignment="1">
      <alignment vertical="center"/>
    </xf>
    <xf numFmtId="0" fontId="6" fillId="0" borderId="68" xfId="0" applyFont="1" applyBorder="1" applyAlignment="1">
      <alignment vertical="center"/>
    </xf>
    <xf numFmtId="0" fontId="6" fillId="0" borderId="65" xfId="0" applyFont="1" applyBorder="1" applyAlignment="1">
      <alignment vertical="center"/>
    </xf>
    <xf numFmtId="0" fontId="6" fillId="0" borderId="15" xfId="0" applyFont="1" applyBorder="1" applyAlignment="1">
      <alignment vertical="center"/>
    </xf>
    <xf numFmtId="0" fontId="6" fillId="0" borderId="127" xfId="0" applyFont="1" applyBorder="1" applyAlignment="1">
      <alignment vertical="center"/>
    </xf>
    <xf numFmtId="0" fontId="6" fillId="0" borderId="67" xfId="0" applyFont="1"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0" borderId="120" xfId="0" applyFont="1" applyBorder="1" applyAlignment="1">
      <alignment vertical="center"/>
    </xf>
    <xf numFmtId="0" fontId="0" fillId="0" borderId="19" xfId="0" applyFont="1" applyBorder="1" applyAlignment="1">
      <alignment vertical="center"/>
    </xf>
    <xf numFmtId="0" fontId="0" fillId="0" borderId="1" xfId="0" applyFont="1" applyBorder="1" applyAlignment="1">
      <alignment vertical="center"/>
    </xf>
    <xf numFmtId="0" fontId="0" fillId="0" borderId="68" xfId="0" applyFont="1" applyBorder="1" applyAlignment="1">
      <alignment vertical="center"/>
    </xf>
    <xf numFmtId="0" fontId="0" fillId="0" borderId="15" xfId="0" applyFont="1" applyBorder="1" applyAlignment="1">
      <alignment vertical="center"/>
    </xf>
    <xf numFmtId="0" fontId="0" fillId="0" borderId="127" xfId="0" applyFont="1" applyBorder="1" applyAlignment="1">
      <alignment vertical="center"/>
    </xf>
    <xf numFmtId="0" fontId="0" fillId="0" borderId="67" xfId="0" applyFont="1" applyBorder="1" applyAlignment="1">
      <alignment vertical="center"/>
    </xf>
    <xf numFmtId="0" fontId="0" fillId="0" borderId="105" xfId="0" applyFont="1" applyBorder="1" applyAlignment="1">
      <alignment vertical="center"/>
    </xf>
    <xf numFmtId="0" fontId="0" fillId="0" borderId="21" xfId="0" applyFont="1" applyBorder="1" applyAlignment="1">
      <alignment vertical="center"/>
    </xf>
    <xf numFmtId="0" fontId="0" fillId="0" borderId="107" xfId="0" applyFont="1" applyBorder="1" applyAlignment="1">
      <alignment vertical="center"/>
    </xf>
    <xf numFmtId="0" fontId="0" fillId="0" borderId="117" xfId="0" applyFont="1" applyBorder="1" applyAlignment="1">
      <alignment vertical="center"/>
    </xf>
    <xf numFmtId="0" fontId="51" fillId="0" borderId="31" xfId="9" applyNumberFormat="1" applyFont="1" applyBorder="1" applyAlignment="1">
      <alignment horizontal="center" vertical="center"/>
    </xf>
    <xf numFmtId="38" fontId="52" fillId="0" borderId="0" xfId="60" applyFont="1" applyAlignment="1">
      <alignment horizontal="right"/>
    </xf>
    <xf numFmtId="0" fontId="41" fillId="0" borderId="0" xfId="0" applyFont="1" applyAlignment="1">
      <alignment vertical="center"/>
    </xf>
    <xf numFmtId="0" fontId="6" fillId="0" borderId="136" xfId="0" applyFont="1" applyBorder="1" applyAlignment="1">
      <alignment horizontal="left" vertical="center"/>
    </xf>
    <xf numFmtId="0" fontId="11" fillId="0" borderId="75" xfId="7" applyFont="1" applyBorder="1" applyAlignment="1">
      <alignment horizontal="right"/>
    </xf>
    <xf numFmtId="0" fontId="6" fillId="0" borderId="114" xfId="8" applyFont="1" applyBorder="1" applyAlignment="1"/>
    <xf numFmtId="0" fontId="6" fillId="0" borderId="133" xfId="8" applyFont="1" applyBorder="1" applyAlignment="1"/>
    <xf numFmtId="0" fontId="6" fillId="0" borderId="62" xfId="8" applyFont="1" applyBorder="1" applyAlignment="1"/>
    <xf numFmtId="179" fontId="40" fillId="0" borderId="138" xfId="0" applyNumberFormat="1" applyFont="1" applyFill="1" applyBorder="1" applyAlignment="1" applyProtection="1">
      <alignment horizontal="right" vertical="center"/>
    </xf>
    <xf numFmtId="0" fontId="18" fillId="0" borderId="64" xfId="5" applyFont="1" applyBorder="1" applyAlignment="1">
      <alignment horizontal="center" vertical="center"/>
    </xf>
    <xf numFmtId="179" fontId="45" fillId="0" borderId="138" xfId="5" applyNumberFormat="1" applyFont="1" applyBorder="1" applyAlignment="1" applyProtection="1">
      <alignment vertical="center" shrinkToFit="1"/>
    </xf>
    <xf numFmtId="179" fontId="45" fillId="0" borderId="106" xfId="5" applyNumberFormat="1" applyFont="1" applyBorder="1" applyAlignment="1" applyProtection="1">
      <alignment vertical="center" shrinkToFit="1"/>
    </xf>
    <xf numFmtId="49" fontId="17" fillId="0" borderId="138" xfId="9" applyNumberFormat="1" applyFont="1" applyBorder="1" applyAlignment="1">
      <alignment horizontal="center" vertical="center"/>
    </xf>
    <xf numFmtId="49" fontId="17" fillId="0" borderId="40" xfId="9" applyNumberFormat="1" applyFont="1" applyBorder="1" applyAlignment="1">
      <alignment horizontal="center" vertical="center"/>
    </xf>
    <xf numFmtId="49" fontId="51" fillId="0" borderId="0" xfId="9" applyNumberFormat="1" applyFont="1" applyBorder="1" applyAlignment="1">
      <alignment horizontal="center" vertical="center"/>
    </xf>
    <xf numFmtId="0" fontId="6" fillId="0" borderId="139" xfId="0" applyFont="1" applyBorder="1" applyAlignment="1">
      <alignment vertical="center"/>
    </xf>
    <xf numFmtId="0" fontId="6" fillId="0" borderId="140" xfId="0" applyFont="1" applyBorder="1" applyAlignment="1">
      <alignment vertical="center"/>
    </xf>
    <xf numFmtId="0" fontId="0" fillId="0" borderId="139" xfId="0" applyFont="1" applyBorder="1" applyAlignment="1">
      <alignment vertical="center"/>
    </xf>
    <xf numFmtId="0" fontId="0" fillId="0" borderId="140" xfId="0" applyFont="1" applyBorder="1" applyAlignment="1">
      <alignment vertical="center"/>
    </xf>
    <xf numFmtId="38" fontId="11" fillId="0" borderId="0" xfId="4" applyFont="1" applyAlignment="1">
      <alignment vertical="center"/>
    </xf>
    <xf numFmtId="38" fontId="40" fillId="0" borderId="118" xfId="60" applyFont="1" applyBorder="1" applyAlignment="1">
      <alignment vertical="center"/>
    </xf>
    <xf numFmtId="38" fontId="40" fillId="0" borderId="139" xfId="60" applyFont="1" applyBorder="1" applyAlignment="1">
      <alignment vertical="center"/>
    </xf>
    <xf numFmtId="38" fontId="40" fillId="0" borderId="126" xfId="60" applyFont="1" applyBorder="1" applyAlignment="1">
      <alignment vertical="center"/>
    </xf>
    <xf numFmtId="38" fontId="40" fillId="0" borderId="0" xfId="60" applyFont="1" applyBorder="1" applyAlignment="1">
      <alignment vertical="center"/>
    </xf>
    <xf numFmtId="38" fontId="40" fillId="0" borderId="129" xfId="60" applyFont="1" applyBorder="1" applyAlignment="1">
      <alignment vertical="center"/>
    </xf>
    <xf numFmtId="38" fontId="40" fillId="0" borderId="105" xfId="60" applyFont="1" applyBorder="1" applyAlignment="1">
      <alignment vertical="center"/>
    </xf>
    <xf numFmtId="38" fontId="40" fillId="0" borderId="107" xfId="60" applyFont="1" applyBorder="1" applyAlignment="1">
      <alignment vertical="center"/>
    </xf>
    <xf numFmtId="38" fontId="44" fillId="0" borderId="139" xfId="60" applyFont="1" applyBorder="1" applyAlignment="1">
      <alignment vertical="center"/>
    </xf>
    <xf numFmtId="38" fontId="44" fillId="0" borderId="0" xfId="60" applyFont="1" applyBorder="1" applyAlignment="1">
      <alignment vertical="center"/>
    </xf>
    <xf numFmtId="38" fontId="44" fillId="0" borderId="105" xfId="60" applyFont="1" applyBorder="1" applyAlignment="1">
      <alignment vertical="center"/>
    </xf>
    <xf numFmtId="179" fontId="40" fillId="0" borderId="0" xfId="4" applyNumberFormat="1" applyFont="1" applyFill="1" applyBorder="1" applyAlignment="1" applyProtection="1">
      <alignment vertical="center"/>
    </xf>
    <xf numFmtId="179" fontId="40" fillId="0" borderId="138" xfId="4" applyNumberFormat="1" applyFont="1" applyFill="1" applyBorder="1" applyAlignment="1" applyProtection="1">
      <alignment vertical="center"/>
    </xf>
    <xf numFmtId="179" fontId="40" fillId="0" borderId="1" xfId="4" applyNumberFormat="1" applyFont="1" applyFill="1" applyBorder="1" applyAlignment="1" applyProtection="1">
      <alignment vertical="center"/>
    </xf>
    <xf numFmtId="179" fontId="40" fillId="0" borderId="0" xfId="4" applyNumberFormat="1" applyFont="1" applyFill="1" applyBorder="1" applyAlignment="1" applyProtection="1">
      <alignment vertical="center" shrinkToFit="1"/>
    </xf>
    <xf numFmtId="41" fontId="6" fillId="0" borderId="143" xfId="0" applyNumberFormat="1" applyFont="1" applyFill="1" applyBorder="1" applyAlignment="1">
      <alignment horizontal="right" vertical="center"/>
    </xf>
    <xf numFmtId="41" fontId="6" fillId="0" borderId="147" xfId="0" applyNumberFormat="1" applyFont="1" applyFill="1" applyBorder="1" applyAlignment="1">
      <alignment horizontal="right" vertical="center"/>
    </xf>
    <xf numFmtId="41" fontId="6" fillId="0" borderId="149" xfId="0" applyNumberFormat="1" applyFont="1" applyFill="1" applyBorder="1" applyAlignment="1">
      <alignment horizontal="left" vertical="center"/>
    </xf>
    <xf numFmtId="41" fontId="6" fillId="0" borderId="153" xfId="0" applyNumberFormat="1" applyFont="1" applyFill="1" applyBorder="1" applyAlignment="1">
      <alignment horizontal="left" vertical="center"/>
    </xf>
    <xf numFmtId="179" fontId="40" fillId="0" borderId="0" xfId="4" applyNumberFormat="1" applyFont="1" applyFill="1" applyAlignment="1" applyProtection="1">
      <alignment vertical="center"/>
    </xf>
    <xf numFmtId="179" fontId="40" fillId="0" borderId="9" xfId="4" applyNumberFormat="1" applyFont="1" applyFill="1" applyBorder="1" applyAlignment="1">
      <alignment vertical="center"/>
    </xf>
    <xf numFmtId="179" fontId="40" fillId="0" borderId="10" xfId="4" applyNumberFormat="1" applyFont="1" applyFill="1" applyBorder="1" applyAlignment="1">
      <alignment vertical="center"/>
    </xf>
    <xf numFmtId="179" fontId="40" fillId="0" borderId="9" xfId="4" applyNumberFormat="1" applyFont="1" applyFill="1" applyBorder="1" applyAlignment="1" applyProtection="1">
      <alignment vertical="center"/>
    </xf>
    <xf numFmtId="179" fontId="40" fillId="0" borderId="10" xfId="4" applyNumberFormat="1" applyFont="1" applyFill="1" applyBorder="1" applyAlignment="1" applyProtection="1">
      <alignment vertical="center"/>
    </xf>
    <xf numFmtId="179" fontId="40" fillId="0" borderId="0" xfId="4" applyNumberFormat="1" applyFont="1" applyFill="1" applyBorder="1" applyAlignment="1">
      <alignment vertical="center"/>
    </xf>
    <xf numFmtId="179" fontId="40" fillId="0" borderId="1" xfId="4" applyNumberFormat="1" applyFont="1" applyFill="1" applyBorder="1" applyAlignment="1">
      <alignment vertical="center"/>
    </xf>
    <xf numFmtId="179" fontId="40" fillId="0" borderId="138" xfId="0" applyNumberFormat="1" applyFont="1" applyFill="1" applyBorder="1" applyAlignment="1">
      <alignment vertical="center"/>
    </xf>
    <xf numFmtId="179" fontId="40" fillId="0" borderId="138" xfId="4" applyNumberFormat="1" applyFont="1" applyFill="1" applyBorder="1" applyAlignment="1">
      <alignment vertical="center"/>
    </xf>
    <xf numFmtId="41" fontId="7" fillId="0" borderId="120" xfId="0" applyNumberFormat="1" applyFont="1" applyFill="1" applyBorder="1" applyAlignment="1">
      <alignment vertical="center"/>
    </xf>
    <xf numFmtId="179" fontId="40" fillId="0" borderId="120" xfId="0" applyNumberFormat="1" applyFont="1" applyFill="1" applyBorder="1" applyAlignment="1">
      <alignment vertical="center"/>
    </xf>
    <xf numFmtId="41" fontId="7" fillId="0" borderId="120" xfId="0" applyNumberFormat="1" applyFont="1" applyFill="1" applyBorder="1" applyAlignment="1">
      <alignment horizontal="center" vertical="center"/>
    </xf>
    <xf numFmtId="179" fontId="40" fillId="0" borderId="120" xfId="4" applyNumberFormat="1" applyFont="1" applyFill="1" applyBorder="1" applyAlignment="1">
      <alignment vertical="center"/>
    </xf>
    <xf numFmtId="179" fontId="40" fillId="0" borderId="14" xfId="4" applyNumberFormat="1" applyFont="1" applyFill="1" applyBorder="1" applyAlignment="1">
      <alignment vertical="center"/>
    </xf>
    <xf numFmtId="41" fontId="7" fillId="0" borderId="120" xfId="0" applyNumberFormat="1" applyFont="1" applyFill="1" applyBorder="1" applyAlignment="1" applyProtection="1">
      <alignment horizontal="center" vertical="center"/>
    </xf>
    <xf numFmtId="179" fontId="40" fillId="0" borderId="120" xfId="4" applyNumberFormat="1" applyFont="1" applyFill="1" applyBorder="1" applyAlignment="1" applyProtection="1">
      <alignment vertical="center"/>
    </xf>
    <xf numFmtId="179" fontId="40" fillId="0" borderId="17" xfId="4" applyNumberFormat="1" applyFont="1" applyFill="1" applyBorder="1" applyAlignment="1" applyProtection="1">
      <alignment vertical="center"/>
    </xf>
    <xf numFmtId="179" fontId="40" fillId="0" borderId="0" xfId="4" applyNumberFormat="1" applyFont="1" applyFill="1" applyAlignment="1" applyProtection="1">
      <alignment horizontal="right" vertical="center"/>
    </xf>
    <xf numFmtId="179" fontId="40" fillId="0" borderId="1" xfId="4" applyNumberFormat="1" applyFont="1" applyFill="1" applyBorder="1" applyAlignment="1" applyProtection="1">
      <alignment horizontal="right" vertical="center"/>
    </xf>
    <xf numFmtId="179" fontId="40" fillId="0" borderId="9" xfId="4" applyNumberFormat="1" applyFont="1" applyFill="1" applyBorder="1" applyAlignment="1" applyProtection="1">
      <alignment horizontal="right" vertical="center"/>
    </xf>
    <xf numFmtId="41" fontId="7" fillId="0" borderId="138" xfId="0" applyNumberFormat="1" applyFont="1" applyFill="1" applyBorder="1" applyAlignment="1">
      <alignment vertical="center"/>
    </xf>
    <xf numFmtId="41" fontId="6" fillId="0" borderId="120" xfId="0" applyNumberFormat="1" applyFont="1" applyFill="1" applyBorder="1" applyAlignment="1" applyProtection="1">
      <alignment horizontal="center" vertical="center"/>
    </xf>
    <xf numFmtId="179" fontId="40" fillId="0" borderId="14" xfId="4" applyNumberFormat="1" applyFont="1" applyFill="1" applyBorder="1" applyAlignment="1" applyProtection="1">
      <alignment vertical="center"/>
    </xf>
    <xf numFmtId="179" fontId="40" fillId="0" borderId="138" xfId="4" applyNumberFormat="1" applyFont="1" applyFill="1" applyBorder="1" applyAlignment="1" applyProtection="1">
      <alignment horizontal="right" vertical="center"/>
    </xf>
    <xf numFmtId="179" fontId="40" fillId="0" borderId="0" xfId="4" applyNumberFormat="1" applyFont="1" applyFill="1" applyBorder="1" applyAlignment="1" applyProtection="1">
      <alignment horizontal="right" vertical="center"/>
    </xf>
    <xf numFmtId="179" fontId="40" fillId="0" borderId="154" xfId="4" applyNumberFormat="1" applyFont="1" applyFill="1" applyBorder="1" applyAlignment="1" applyProtection="1">
      <alignment vertical="center"/>
    </xf>
    <xf numFmtId="179" fontId="40" fillId="0" borderId="102" xfId="4" applyNumberFormat="1" applyFont="1" applyFill="1" applyBorder="1" applyAlignment="1" applyProtection="1">
      <alignment vertical="center"/>
    </xf>
    <xf numFmtId="179" fontId="40" fillId="0" borderId="103" xfId="4" applyNumberFormat="1" applyFont="1" applyFill="1" applyBorder="1" applyAlignment="1" applyProtection="1">
      <alignment vertical="center"/>
    </xf>
    <xf numFmtId="179" fontId="40" fillId="0" borderId="102" xfId="4" applyNumberFormat="1" applyFont="1" applyFill="1" applyBorder="1" applyAlignment="1" applyProtection="1">
      <alignment horizontal="right" vertical="center"/>
    </xf>
    <xf numFmtId="179" fontId="40" fillId="0" borderId="66" xfId="4" applyNumberFormat="1" applyFont="1" applyFill="1" applyBorder="1" applyAlignment="1" applyProtection="1">
      <alignment horizontal="right" vertical="center"/>
    </xf>
    <xf numFmtId="179" fontId="40" fillId="0" borderId="42" xfId="4" applyNumberFormat="1" applyFont="1" applyFill="1" applyBorder="1" applyAlignment="1" applyProtection="1">
      <alignment vertical="center"/>
    </xf>
    <xf numFmtId="179" fontId="40" fillId="0" borderId="0" xfId="0" applyNumberFormat="1" applyFont="1" applyFill="1" applyBorder="1" applyAlignment="1">
      <alignment vertical="center" shrinkToFit="1"/>
    </xf>
    <xf numFmtId="41" fontId="6" fillId="0" borderId="0" xfId="4" applyNumberFormat="1" applyFont="1" applyFill="1" applyBorder="1" applyAlignment="1" applyProtection="1">
      <alignment vertical="center"/>
    </xf>
    <xf numFmtId="41" fontId="6" fillId="0" borderId="155" xfId="4" applyNumberFormat="1" applyFont="1" applyFill="1" applyBorder="1" applyAlignment="1" applyProtection="1">
      <alignment vertical="center"/>
    </xf>
    <xf numFmtId="41" fontId="6" fillId="0" borderId="156" xfId="0" applyNumberFormat="1" applyFont="1" applyFill="1" applyBorder="1" applyAlignment="1">
      <alignment vertical="center"/>
    </xf>
    <xf numFmtId="41" fontId="11" fillId="0" borderId="114" xfId="0" applyNumberFormat="1" applyFont="1" applyFill="1" applyBorder="1" applyAlignment="1" applyProtection="1">
      <alignment horizontal="left" vertical="center"/>
    </xf>
    <xf numFmtId="41" fontId="11" fillId="0" borderId="114" xfId="0" applyNumberFormat="1" applyFont="1" applyFill="1" applyBorder="1" applyAlignment="1" applyProtection="1">
      <alignment horizontal="right" vertical="center"/>
    </xf>
    <xf numFmtId="41" fontId="11" fillId="0" borderId="114" xfId="0" applyNumberFormat="1" applyFont="1" applyFill="1" applyBorder="1" applyAlignment="1">
      <alignment vertical="center"/>
    </xf>
    <xf numFmtId="38" fontId="20" fillId="0" borderId="0" xfId="5" applyNumberFormat="1" applyFont="1"/>
    <xf numFmtId="37" fontId="44" fillId="0" borderId="157" xfId="53" applyNumberFormat="1" applyFont="1" applyBorder="1" applyAlignment="1" applyProtection="1">
      <alignment vertical="center"/>
    </xf>
    <xf numFmtId="0" fontId="7" fillId="0" borderId="0" xfId="9" applyFont="1"/>
    <xf numFmtId="41" fontId="7" fillId="0" borderId="0" xfId="9" applyNumberFormat="1" applyFont="1"/>
    <xf numFmtId="41" fontId="6" fillId="0" borderId="0" xfId="9" applyNumberFormat="1" applyFont="1" applyAlignment="1">
      <alignment vertical="center"/>
    </xf>
    <xf numFmtId="0" fontId="54" fillId="0" borderId="0" xfId="9" applyFont="1" applyAlignment="1"/>
    <xf numFmtId="0" fontId="11" fillId="0" borderId="0" xfId="9" applyFont="1" applyAlignment="1">
      <alignment vertical="center"/>
    </xf>
    <xf numFmtId="0" fontId="11" fillId="0" borderId="0" xfId="9" applyFont="1" applyAlignment="1">
      <alignment horizontal="left" vertical="center"/>
    </xf>
    <xf numFmtId="0" fontId="11" fillId="0" borderId="146" xfId="9" applyFont="1" applyBorder="1" applyAlignment="1">
      <alignment horizontal="left" vertical="center"/>
    </xf>
    <xf numFmtId="41" fontId="44" fillId="0" borderId="141" xfId="9" applyNumberFormat="1" applyFont="1" applyBorder="1" applyAlignment="1" applyProtection="1">
      <alignment vertical="center"/>
    </xf>
    <xf numFmtId="41" fontId="40" fillId="0" borderId="141" xfId="9" applyNumberFormat="1" applyFont="1" applyBorder="1" applyAlignment="1" applyProtection="1">
      <alignment vertical="center"/>
    </xf>
    <xf numFmtId="0" fontId="6" fillId="0" borderId="94" xfId="9" applyFont="1" applyBorder="1" applyAlignment="1">
      <alignment horizontal="distributed" vertical="center" indent="1"/>
    </xf>
    <xf numFmtId="0" fontId="6" fillId="0" borderId="105" xfId="9" applyFont="1" applyBorder="1" applyAlignment="1">
      <alignment vertical="center"/>
    </xf>
    <xf numFmtId="41" fontId="44" fillId="0" borderId="9" xfId="9" applyNumberFormat="1" applyFont="1" applyBorder="1" applyAlignment="1" applyProtection="1">
      <alignment vertical="center"/>
    </xf>
    <xf numFmtId="41" fontId="40" fillId="0" borderId="9" xfId="9" applyNumberFormat="1" applyFont="1" applyBorder="1" applyAlignment="1" applyProtection="1">
      <alignment vertical="center"/>
    </xf>
    <xf numFmtId="0" fontId="6" fillId="0" borderId="46" xfId="9" applyFont="1" applyBorder="1" applyAlignment="1">
      <alignment horizontal="distributed" vertical="center" indent="1"/>
    </xf>
    <xf numFmtId="0" fontId="6" fillId="0" borderId="158" xfId="9" applyFont="1" applyBorder="1" applyAlignment="1">
      <alignment vertical="center"/>
    </xf>
    <xf numFmtId="41" fontId="44" fillId="0" borderId="0" xfId="9" applyNumberFormat="1" applyFont="1" applyBorder="1" applyAlignment="1" applyProtection="1">
      <alignment vertical="center"/>
    </xf>
    <xf numFmtId="41" fontId="40" fillId="0" borderId="0" xfId="9" applyNumberFormat="1" applyFont="1" applyBorder="1" applyAlignment="1" applyProtection="1">
      <alignment vertical="center"/>
    </xf>
    <xf numFmtId="0" fontId="6" fillId="0" borderId="24" xfId="9" applyFont="1" applyBorder="1" applyAlignment="1">
      <alignment horizontal="distributed" vertical="center" indent="1"/>
    </xf>
    <xf numFmtId="0" fontId="6" fillId="0" borderId="0" xfId="9" applyFont="1" applyBorder="1" applyAlignment="1">
      <alignment vertical="center"/>
    </xf>
    <xf numFmtId="41" fontId="44" fillId="0" borderId="121" xfId="9" applyNumberFormat="1" applyFont="1" applyBorder="1" applyAlignment="1" applyProtection="1">
      <alignment vertical="center"/>
    </xf>
    <xf numFmtId="41" fontId="40" fillId="0" borderId="121" xfId="9" applyNumberFormat="1" applyFont="1" applyBorder="1" applyAlignment="1" applyProtection="1">
      <alignment vertical="center"/>
    </xf>
    <xf numFmtId="0" fontId="6" fillId="0" borderId="123" xfId="9" applyFont="1" applyBorder="1" applyAlignment="1">
      <alignment horizontal="distributed" vertical="center" indent="2"/>
    </xf>
    <xf numFmtId="0" fontId="6" fillId="0" borderId="159" xfId="9" applyFont="1" applyBorder="1" applyAlignment="1">
      <alignment vertical="center"/>
    </xf>
    <xf numFmtId="41" fontId="44" fillId="0" borderId="160" xfId="9" applyNumberFormat="1" applyFont="1" applyBorder="1" applyAlignment="1" applyProtection="1">
      <alignment horizontal="right" vertical="center"/>
    </xf>
    <xf numFmtId="41" fontId="40" fillId="0" borderId="160" xfId="9" applyNumberFormat="1" applyFont="1" applyBorder="1" applyAlignment="1" applyProtection="1">
      <alignment horizontal="right" vertical="center"/>
    </xf>
    <xf numFmtId="0" fontId="6" fillId="0" borderId="161" xfId="9" applyFont="1" applyBorder="1" applyAlignment="1">
      <alignment horizontal="distributed" vertical="center" indent="1"/>
    </xf>
    <xf numFmtId="0" fontId="6" fillId="0" borderId="160" xfId="9" applyFont="1" applyBorder="1" applyAlignment="1">
      <alignment horizontal="distributed" vertical="center"/>
    </xf>
    <xf numFmtId="41" fontId="44" fillId="0" borderId="0" xfId="9" applyNumberFormat="1" applyFont="1" applyBorder="1" applyAlignment="1" applyProtection="1">
      <alignment horizontal="right" vertical="center"/>
    </xf>
    <xf numFmtId="41" fontId="40" fillId="0" borderId="0" xfId="9" applyNumberFormat="1" applyFont="1" applyBorder="1" applyAlignment="1" applyProtection="1">
      <alignment horizontal="right" vertical="center"/>
    </xf>
    <xf numFmtId="0" fontId="6" fillId="0" borderId="24" xfId="9" applyFont="1" applyBorder="1" applyAlignment="1">
      <alignment horizontal="center" vertical="center"/>
    </xf>
    <xf numFmtId="0" fontId="6" fillId="0" borderId="158" xfId="9" applyFont="1" applyBorder="1" applyAlignment="1">
      <alignment horizontal="distributed" vertical="center"/>
    </xf>
    <xf numFmtId="0" fontId="6" fillId="0" borderId="0" xfId="9" applyFont="1" applyAlignment="1">
      <alignment horizontal="distributed" vertical="center"/>
    </xf>
    <xf numFmtId="41" fontId="44" fillId="0" borderId="158" xfId="9" applyNumberFormat="1" applyFont="1" applyBorder="1" applyAlignment="1" applyProtection="1">
      <alignment horizontal="right" vertical="center"/>
    </xf>
    <xf numFmtId="41" fontId="40" fillId="0" borderId="158" xfId="9" applyNumberFormat="1" applyFont="1" applyBorder="1" applyAlignment="1" applyProtection="1">
      <alignment horizontal="right" vertical="center"/>
    </xf>
    <xf numFmtId="0" fontId="6" fillId="0" borderId="162" xfId="9" applyFont="1" applyBorder="1" applyAlignment="1">
      <alignment horizontal="center" vertical="center"/>
    </xf>
    <xf numFmtId="0" fontId="6" fillId="0" borderId="102" xfId="9" applyFont="1" applyBorder="1" applyAlignment="1">
      <alignment horizontal="distributed" vertical="center"/>
    </xf>
    <xf numFmtId="41" fontId="44" fillId="0" borderId="102" xfId="9" applyNumberFormat="1" applyFont="1" applyBorder="1" applyAlignment="1" applyProtection="1">
      <alignment horizontal="right" vertical="center"/>
    </xf>
    <xf numFmtId="41" fontId="40" fillId="0" borderId="102" xfId="9" applyNumberFormat="1" applyFont="1" applyBorder="1" applyAlignment="1" applyProtection="1">
      <alignment horizontal="right" vertical="center"/>
    </xf>
    <xf numFmtId="0" fontId="6" fillId="0" borderId="0" xfId="9" applyFont="1" applyAlignment="1">
      <alignment vertical="center"/>
    </xf>
    <xf numFmtId="49" fontId="46" fillId="0" borderId="151" xfId="9" applyNumberFormat="1" applyFont="1" applyBorder="1" applyAlignment="1">
      <alignment horizontal="center" vertical="center"/>
    </xf>
    <xf numFmtId="49" fontId="6" fillId="0" borderId="151" xfId="9" applyNumberFormat="1" applyFont="1" applyBorder="1" applyAlignment="1">
      <alignment horizontal="center" vertical="center"/>
    </xf>
    <xf numFmtId="0" fontId="6" fillId="0" borderId="78" xfId="9" applyFont="1" applyBorder="1" applyAlignment="1">
      <alignment vertical="center"/>
    </xf>
    <xf numFmtId="0" fontId="6" fillId="0" borderId="163" xfId="9" applyFont="1" applyBorder="1" applyAlignment="1">
      <alignment vertical="center"/>
    </xf>
    <xf numFmtId="0" fontId="46" fillId="0" borderId="145" xfId="9" applyNumberFormat="1" applyFont="1" applyBorder="1" applyAlignment="1">
      <alignment horizontal="center" vertical="center"/>
    </xf>
    <xf numFmtId="0" fontId="6" fillId="0" borderId="145" xfId="9" applyNumberFormat="1" applyFont="1" applyBorder="1" applyAlignment="1">
      <alignment horizontal="center" vertical="center"/>
    </xf>
    <xf numFmtId="0" fontId="6" fillId="0" borderId="164" xfId="9" applyFont="1" applyBorder="1" applyAlignment="1">
      <alignment horizontal="right" vertical="center"/>
    </xf>
    <xf numFmtId="0" fontId="6" fillId="0" borderId="165" xfId="9" applyFont="1" applyBorder="1" applyAlignment="1">
      <alignment vertical="center"/>
    </xf>
    <xf numFmtId="0" fontId="8" fillId="0" borderId="0" xfId="9" applyFont="1"/>
    <xf numFmtId="0" fontId="11" fillId="0" borderId="141" xfId="9" applyFont="1" applyBorder="1" applyAlignment="1">
      <alignment horizontal="right"/>
    </xf>
    <xf numFmtId="0" fontId="18" fillId="0" borderId="141" xfId="9" applyFont="1" applyBorder="1" applyAlignment="1">
      <alignment horizontal="right"/>
    </xf>
    <xf numFmtId="0" fontId="54" fillId="0" borderId="0" xfId="9" applyFont="1"/>
    <xf numFmtId="187" fontId="40" fillId="0" borderId="63" xfId="53" applyNumberFormat="1" applyFont="1" applyBorder="1" applyAlignment="1" applyProtection="1">
      <alignment vertical="center"/>
    </xf>
    <xf numFmtId="187" fontId="40" fillId="0" borderId="0" xfId="53" applyNumberFormat="1" applyFont="1" applyBorder="1" applyAlignment="1" applyProtection="1">
      <alignment vertical="center"/>
    </xf>
    <xf numFmtId="187" fontId="40" fillId="0" borderId="102" xfId="53" applyNumberFormat="1" applyFont="1" applyBorder="1" applyAlignment="1" applyProtection="1">
      <alignment vertical="center"/>
    </xf>
    <xf numFmtId="187" fontId="40" fillId="0" borderId="120" xfId="53" applyNumberFormat="1" applyFont="1" applyBorder="1" applyAlignment="1" applyProtection="1">
      <alignment vertical="center"/>
    </xf>
    <xf numFmtId="187" fontId="44" fillId="0" borderId="105" xfId="53" applyNumberFormat="1" applyFont="1" applyBorder="1" applyAlignment="1" applyProtection="1">
      <alignment horizontal="right" vertical="center"/>
    </xf>
    <xf numFmtId="0" fontId="12" fillId="0" borderId="0" xfId="53" applyAlignment="1">
      <alignment vertical="center"/>
    </xf>
    <xf numFmtId="179" fontId="44" fillId="0" borderId="1" xfId="0" applyNumberFormat="1" applyFont="1" applyFill="1" applyBorder="1" applyAlignment="1">
      <alignment horizontal="right" vertical="center"/>
    </xf>
    <xf numFmtId="188" fontId="40" fillId="0" borderId="0" xfId="53" applyNumberFormat="1" applyFont="1" applyBorder="1" applyAlignment="1" applyProtection="1">
      <alignment vertical="center"/>
    </xf>
    <xf numFmtId="177" fontId="46" fillId="0" borderId="4" xfId="0" applyNumberFormat="1" applyFont="1" applyFill="1" applyBorder="1" applyAlignment="1">
      <alignment horizontal="center" vertical="center"/>
    </xf>
    <xf numFmtId="186" fontId="44" fillId="0" borderId="0" xfId="0" applyNumberFormat="1" applyFont="1" applyAlignment="1">
      <alignment vertical="center"/>
    </xf>
    <xf numFmtId="186" fontId="44" fillId="0" borderId="0" xfId="0" applyNumberFormat="1" applyFont="1" applyAlignment="1">
      <alignment horizontal="right" vertical="center"/>
    </xf>
    <xf numFmtId="49" fontId="18" fillId="0" borderId="166" xfId="6" applyNumberFormat="1" applyFont="1" applyBorder="1" applyAlignment="1">
      <alignment horizontal="center" vertical="center" wrapText="1"/>
    </xf>
    <xf numFmtId="49" fontId="55" fillId="0" borderId="110" xfId="6" applyNumberFormat="1" applyFont="1" applyBorder="1" applyAlignment="1">
      <alignment horizontal="center" vertical="center" wrapText="1"/>
    </xf>
    <xf numFmtId="38" fontId="45" fillId="0" borderId="138" xfId="4" applyFont="1" applyBorder="1" applyAlignment="1">
      <alignment horizontal="right" vertical="center"/>
    </xf>
    <xf numFmtId="0" fontId="6" fillId="0" borderId="124" xfId="8" applyFont="1" applyBorder="1" applyAlignment="1">
      <alignment horizontal="right" vertical="center"/>
    </xf>
    <xf numFmtId="0" fontId="6" fillId="0" borderId="133" xfId="8" applyFont="1" applyBorder="1" applyAlignment="1">
      <alignment horizontal="left" vertical="center"/>
    </xf>
    <xf numFmtId="179" fontId="40" fillId="0" borderId="170" xfId="4" applyNumberFormat="1" applyFont="1" applyFill="1" applyBorder="1" applyAlignment="1" applyProtection="1">
      <alignment horizontal="right" vertical="center"/>
    </xf>
    <xf numFmtId="41" fontId="44" fillId="0" borderId="45" xfId="52" applyNumberFormat="1" applyFont="1" applyBorder="1" applyAlignment="1" applyProtection="1">
      <alignment horizontal="center" vertical="center"/>
    </xf>
    <xf numFmtId="185" fontId="40" fillId="0" borderId="33" xfId="52" applyNumberFormat="1" applyFont="1" applyBorder="1" applyAlignment="1" applyProtection="1">
      <alignment horizontal="right" vertical="center"/>
    </xf>
    <xf numFmtId="185" fontId="40" fillId="0" borderId="0" xfId="52" applyNumberFormat="1" applyFont="1" applyAlignment="1" applyProtection="1">
      <alignment horizontal="right" vertical="center"/>
    </xf>
    <xf numFmtId="185" fontId="44" fillId="0" borderId="0" xfId="52" applyNumberFormat="1" applyFont="1" applyAlignment="1" applyProtection="1">
      <alignment horizontal="right" vertical="center"/>
    </xf>
    <xf numFmtId="185" fontId="40" fillId="0" borderId="0" xfId="52" applyNumberFormat="1" applyFont="1" applyBorder="1" applyAlignment="1" applyProtection="1">
      <alignment horizontal="right" vertical="center"/>
    </xf>
    <xf numFmtId="185" fontId="44" fillId="0" borderId="0" xfId="52" applyNumberFormat="1" applyFont="1" applyBorder="1" applyAlignment="1" applyProtection="1">
      <alignment horizontal="right" vertical="center"/>
    </xf>
    <xf numFmtId="185" fontId="40" fillId="0" borderId="95" xfId="52" applyNumberFormat="1" applyFont="1" applyBorder="1" applyAlignment="1" applyProtection="1">
      <alignment horizontal="right" vertical="center"/>
    </xf>
    <xf numFmtId="185" fontId="40" fillId="0" borderId="75" xfId="52" applyNumberFormat="1" applyFont="1" applyBorder="1" applyAlignment="1" applyProtection="1">
      <alignment horizontal="right" vertical="center"/>
    </xf>
    <xf numFmtId="185" fontId="44" fillId="0" borderId="75" xfId="52" applyNumberFormat="1" applyFont="1" applyBorder="1" applyAlignment="1" applyProtection="1">
      <alignment horizontal="right" vertical="center"/>
    </xf>
    <xf numFmtId="0" fontId="6" fillId="0" borderId="0" xfId="8" applyFont="1" applyBorder="1" applyAlignment="1">
      <alignment vertical="center"/>
    </xf>
    <xf numFmtId="179" fontId="42" fillId="0" borderId="61" xfId="5" applyNumberFormat="1" applyFont="1" applyBorder="1" applyAlignment="1" applyProtection="1">
      <alignment vertical="center" shrinkToFit="1"/>
    </xf>
    <xf numFmtId="179" fontId="42" fillId="0" borderId="36" xfId="5" applyNumberFormat="1" applyFont="1" applyBorder="1" applyAlignment="1" applyProtection="1">
      <alignment vertical="center" shrinkToFit="1"/>
    </xf>
    <xf numFmtId="179" fontId="42" fillId="0" borderId="183" xfId="5" applyNumberFormat="1" applyFont="1" applyBorder="1" applyAlignment="1" applyProtection="1">
      <alignment vertical="center" shrinkToFit="1"/>
    </xf>
    <xf numFmtId="179" fontId="45" fillId="0" borderId="184" xfId="5" applyNumberFormat="1" applyFont="1" applyBorder="1" applyAlignment="1" applyProtection="1">
      <alignment vertical="center" shrinkToFit="1"/>
    </xf>
    <xf numFmtId="179" fontId="42" fillId="0" borderId="61" xfId="5" applyNumberFormat="1" applyFont="1" applyBorder="1" applyAlignment="1">
      <alignment vertical="center" shrinkToFit="1"/>
    </xf>
    <xf numFmtId="179" fontId="45" fillId="0" borderId="36" xfId="5" applyNumberFormat="1" applyFont="1" applyBorder="1" applyAlignment="1" applyProtection="1">
      <alignment vertical="center" shrinkToFit="1"/>
    </xf>
    <xf numFmtId="38" fontId="42" fillId="0" borderId="61" xfId="4" applyFont="1" applyBorder="1" applyAlignment="1">
      <alignment horizontal="right" vertical="center"/>
    </xf>
    <xf numFmtId="38" fontId="45" fillId="0" borderId="180" xfId="4" applyFont="1" applyBorder="1" applyAlignment="1">
      <alignment horizontal="right" vertical="center"/>
    </xf>
    <xf numFmtId="179" fontId="42" fillId="0" borderId="61" xfId="4" applyNumberFormat="1" applyFont="1" applyBorder="1" applyAlignment="1">
      <alignment vertical="center"/>
    </xf>
    <xf numFmtId="179" fontId="45" fillId="0" borderId="61" xfId="4" applyNumberFormat="1" applyFont="1" applyBorder="1" applyAlignment="1">
      <alignment vertical="center"/>
    </xf>
    <xf numFmtId="38" fontId="42" fillId="0" borderId="36" xfId="4" applyFont="1" applyBorder="1" applyAlignment="1">
      <alignment horizontal="right" vertical="center"/>
    </xf>
    <xf numFmtId="38" fontId="45" fillId="0" borderId="186" xfId="4" applyFont="1" applyBorder="1" applyAlignment="1">
      <alignment horizontal="right" vertical="center"/>
    </xf>
    <xf numFmtId="179" fontId="42" fillId="0" borderId="36" xfId="5" applyNumberFormat="1" applyFont="1" applyBorder="1" applyAlignment="1">
      <alignment vertical="center"/>
    </xf>
    <xf numFmtId="179" fontId="45" fillId="0" borderId="36" xfId="5" applyNumberFormat="1" applyFont="1" applyBorder="1" applyAlignment="1">
      <alignment vertical="center"/>
    </xf>
    <xf numFmtId="41" fontId="40" fillId="0" borderId="190" xfId="3" applyNumberFormat="1" applyFont="1" applyBorder="1" applyAlignment="1" applyProtection="1">
      <alignment horizontal="right"/>
    </xf>
    <xf numFmtId="0" fontId="6" fillId="0" borderId="191" xfId="3" applyFont="1" applyBorder="1" applyAlignment="1">
      <alignment horizontal="centerContinuous" vertical="center"/>
    </xf>
    <xf numFmtId="41" fontId="40" fillId="0" borderId="192" xfId="3" applyNumberFormat="1" applyFont="1" applyBorder="1" applyAlignment="1" applyProtection="1">
      <alignment horizontal="right"/>
    </xf>
    <xf numFmtId="0" fontId="6" fillId="0" borderId="194" xfId="3" applyFont="1" applyBorder="1" applyAlignment="1">
      <alignment horizontal="centerContinuous" vertical="center"/>
    </xf>
    <xf numFmtId="38" fontId="40" fillId="0" borderId="125" xfId="1" applyFont="1" applyBorder="1" applyAlignment="1">
      <alignment horizontal="right" vertical="center"/>
    </xf>
    <xf numFmtId="0" fontId="73" fillId="0" borderId="198" xfId="0" applyFont="1" applyBorder="1" applyAlignment="1">
      <alignment vertical="center"/>
    </xf>
    <xf numFmtId="0" fontId="73" fillId="0" borderId="199" xfId="0" applyFont="1" applyBorder="1" applyAlignment="1">
      <alignment vertical="center"/>
    </xf>
    <xf numFmtId="0" fontId="6" fillId="0" borderId="185" xfId="9" applyFont="1" applyBorder="1" applyAlignment="1">
      <alignment horizontal="distributed" vertical="center" indent="1"/>
    </xf>
    <xf numFmtId="41" fontId="40" fillId="0" borderId="61" xfId="9" applyNumberFormat="1" applyFont="1" applyBorder="1" applyAlignment="1" applyProtection="1">
      <alignment horizontal="right" vertical="center"/>
    </xf>
    <xf numFmtId="41" fontId="44" fillId="0" borderId="61" xfId="9" applyNumberFormat="1" applyFont="1" applyBorder="1" applyAlignment="1" applyProtection="1">
      <alignment horizontal="right" vertical="center"/>
    </xf>
    <xf numFmtId="0" fontId="18" fillId="0" borderId="185" xfId="9" applyFont="1" applyBorder="1" applyAlignment="1">
      <alignment horizontal="distributed" vertical="center" indent="1"/>
    </xf>
    <xf numFmtId="38" fontId="40" fillId="0" borderId="0" xfId="60" applyNumberFormat="1" applyFont="1" applyBorder="1" applyAlignment="1">
      <alignment vertical="center"/>
    </xf>
    <xf numFmtId="0" fontId="9" fillId="0" borderId="0" xfId="52" applyFont="1" applyAlignment="1">
      <alignment horizontal="left" vertical="center"/>
    </xf>
    <xf numFmtId="37" fontId="40" fillId="0" borderId="0" xfId="52" applyNumberFormat="1" applyFont="1" applyAlignment="1" applyProtection="1">
      <alignment horizontal="right" vertical="center"/>
    </xf>
    <xf numFmtId="37" fontId="44" fillId="0" borderId="0" xfId="52" applyNumberFormat="1" applyFont="1" applyAlignment="1" applyProtection="1">
      <alignment horizontal="right" vertical="center"/>
    </xf>
    <xf numFmtId="37" fontId="40" fillId="0" borderId="154" xfId="52" applyNumberFormat="1" applyFont="1" applyBorder="1" applyAlignment="1" applyProtection="1">
      <alignment horizontal="right" vertical="center"/>
    </xf>
    <xf numFmtId="49" fontId="11" fillId="0" borderId="0" xfId="52" applyNumberFormat="1" applyFont="1" applyBorder="1" applyAlignment="1">
      <alignment horizontal="left" vertical="center" wrapText="1"/>
    </xf>
    <xf numFmtId="49" fontId="11" fillId="0" borderId="31" xfId="52" applyNumberFormat="1" applyFont="1" applyBorder="1" applyAlignment="1">
      <alignment horizontal="left" vertical="center" wrapText="1"/>
    </xf>
    <xf numFmtId="49" fontId="11" fillId="0" borderId="31" xfId="52" applyNumberFormat="1" applyFont="1" applyBorder="1" applyAlignment="1">
      <alignment horizontal="left" vertical="center"/>
    </xf>
    <xf numFmtId="37" fontId="40" fillId="0" borderId="0" xfId="52" applyNumberFormat="1" applyFont="1" applyBorder="1" applyAlignment="1" applyProtection="1">
      <alignment horizontal="right" vertical="center"/>
    </xf>
    <xf numFmtId="37" fontId="44" fillId="0" borderId="0" xfId="52" applyNumberFormat="1" applyFont="1" applyBorder="1" applyAlignment="1" applyProtection="1">
      <alignment horizontal="right" vertical="center"/>
    </xf>
    <xf numFmtId="0" fontId="11" fillId="0" borderId="146" xfId="52" applyFont="1" applyBorder="1" applyAlignment="1">
      <alignment horizontal="right" vertical="center"/>
    </xf>
    <xf numFmtId="0" fontId="11" fillId="0" borderId="0" xfId="53" applyFont="1" applyAlignment="1">
      <alignment horizontal="left"/>
    </xf>
    <xf numFmtId="0" fontId="11" fillId="0" borderId="0" xfId="53" applyFont="1" applyBorder="1" applyAlignment="1">
      <alignment horizontal="right"/>
    </xf>
    <xf numFmtId="0" fontId="9" fillId="0" borderId="0" xfId="53" applyFont="1" applyAlignment="1">
      <alignment horizontal="left"/>
    </xf>
    <xf numFmtId="0" fontId="11" fillId="0" borderId="56" xfId="53" applyFont="1" applyBorder="1" applyAlignment="1">
      <alignment horizontal="right"/>
    </xf>
    <xf numFmtId="0" fontId="6" fillId="0" borderId="57" xfId="53" applyFont="1" applyBorder="1" applyAlignment="1">
      <alignment horizontal="center" vertical="center"/>
    </xf>
    <xf numFmtId="0" fontId="6" fillId="0" borderId="58" xfId="53" applyFont="1" applyBorder="1" applyAlignment="1">
      <alignment horizontal="center" vertical="center"/>
    </xf>
    <xf numFmtId="0" fontId="6" fillId="0" borderId="60" xfId="53" applyFont="1" applyBorder="1" applyAlignment="1">
      <alignment horizontal="center" vertical="center"/>
    </xf>
    <xf numFmtId="0" fontId="6" fillId="0" borderId="58" xfId="53" applyFont="1" applyBorder="1" applyAlignment="1">
      <alignment horizontal="center" vertical="center" textRotation="255"/>
    </xf>
    <xf numFmtId="0" fontId="6" fillId="0" borderId="98" xfId="53" applyFont="1" applyBorder="1" applyAlignment="1">
      <alignment horizontal="center" vertical="center" textRotation="255"/>
    </xf>
    <xf numFmtId="0" fontId="6" fillId="0" borderId="59" xfId="53" applyFont="1" applyBorder="1" applyAlignment="1">
      <alignment horizontal="center" vertical="center" textRotation="255"/>
    </xf>
    <xf numFmtId="0" fontId="6" fillId="0" borderId="100" xfId="53" applyFont="1" applyBorder="1" applyAlignment="1">
      <alignment horizontal="center" vertical="center" textRotation="255"/>
    </xf>
    <xf numFmtId="0" fontId="6" fillId="0" borderId="60" xfId="53" applyFont="1" applyBorder="1" applyAlignment="1">
      <alignment horizontal="center" vertical="center" textRotation="255"/>
    </xf>
    <xf numFmtId="0" fontId="6" fillId="0" borderId="99" xfId="53" applyFont="1" applyBorder="1" applyAlignment="1">
      <alignment horizontal="center" vertical="center" textRotation="255"/>
    </xf>
    <xf numFmtId="41" fontId="7" fillId="0" borderId="138" xfId="0" applyNumberFormat="1" applyFont="1" applyFill="1" applyBorder="1" applyAlignment="1">
      <alignment horizontal="center" vertical="center" textRotation="255"/>
    </xf>
    <xf numFmtId="41" fontId="7" fillId="0" borderId="0" xfId="0" applyNumberFormat="1" applyFont="1" applyFill="1" applyBorder="1" applyAlignment="1" applyProtection="1">
      <alignment horizontal="center" vertical="center" textRotation="255"/>
    </xf>
    <xf numFmtId="41" fontId="6" fillId="0" borderId="144" xfId="0" applyNumberFormat="1" applyFont="1" applyFill="1" applyBorder="1" applyAlignment="1">
      <alignment horizontal="center" vertical="center"/>
    </xf>
    <xf numFmtId="0" fontId="12" fillId="0" borderId="150" xfId="0" applyFont="1" applyFill="1" applyBorder="1" applyAlignment="1">
      <alignment horizontal="center" vertical="center"/>
    </xf>
    <xf numFmtId="41" fontId="6" fillId="0" borderId="145" xfId="0" applyNumberFormat="1" applyFont="1" applyFill="1" applyBorder="1" applyAlignment="1">
      <alignment horizontal="center" vertical="center"/>
    </xf>
    <xf numFmtId="41" fontId="6" fillId="0" borderId="151" xfId="0" applyNumberFormat="1" applyFont="1" applyFill="1" applyBorder="1" applyAlignment="1">
      <alignment horizontal="center" vertical="center"/>
    </xf>
    <xf numFmtId="41" fontId="6" fillId="0" borderId="142" xfId="0" applyNumberFormat="1" applyFont="1" applyFill="1" applyBorder="1" applyAlignment="1">
      <alignment horizontal="center" vertical="center" wrapText="1"/>
    </xf>
    <xf numFmtId="41" fontId="6" fillId="0" borderId="148" xfId="0" applyNumberFormat="1" applyFont="1" applyFill="1" applyBorder="1" applyAlignment="1">
      <alignment horizontal="center" vertical="center" wrapText="1"/>
    </xf>
    <xf numFmtId="41" fontId="6" fillId="0" borderId="142" xfId="0" applyNumberFormat="1" applyFont="1" applyFill="1" applyBorder="1" applyAlignment="1">
      <alignment horizontal="center" vertical="center"/>
    </xf>
    <xf numFmtId="41" fontId="6" fillId="0" borderId="148" xfId="0" applyNumberFormat="1" applyFont="1" applyFill="1" applyBorder="1" applyAlignment="1">
      <alignment horizontal="center" vertical="center"/>
    </xf>
    <xf numFmtId="41" fontId="6" fillId="0" borderId="150" xfId="0" applyNumberFormat="1" applyFont="1" applyFill="1" applyBorder="1" applyAlignment="1">
      <alignment horizontal="center" vertical="center"/>
    </xf>
    <xf numFmtId="41" fontId="7" fillId="0" borderId="138" xfId="0" applyNumberFormat="1" applyFont="1" applyFill="1" applyBorder="1" applyAlignment="1" applyProtection="1">
      <alignment horizontal="center" vertical="center" textRotation="255"/>
    </xf>
    <xf numFmtId="41" fontId="6" fillId="0" borderId="146" xfId="0" applyNumberFormat="1" applyFont="1" applyFill="1" applyBorder="1" applyAlignment="1">
      <alignment horizontal="center" vertical="center" wrapText="1"/>
    </xf>
    <xf numFmtId="41" fontId="6" fillId="0" borderId="152" xfId="0" applyNumberFormat="1" applyFont="1" applyFill="1" applyBorder="1" applyAlignment="1">
      <alignment horizontal="center" vertical="center" wrapText="1"/>
    </xf>
    <xf numFmtId="0" fontId="12" fillId="0" borderId="151" xfId="0" applyFont="1" applyFill="1" applyBorder="1" applyAlignment="1">
      <alignment horizontal="center" vertical="center"/>
    </xf>
    <xf numFmtId="41" fontId="11" fillId="0" borderId="141" xfId="0" applyNumberFormat="1" applyFont="1" applyFill="1" applyBorder="1" applyAlignment="1" applyProtection="1">
      <alignment horizontal="right" vertical="center"/>
    </xf>
    <xf numFmtId="41" fontId="9" fillId="0" borderId="0" xfId="0" applyNumberFormat="1" applyFont="1" applyFill="1" applyAlignment="1">
      <alignment horizontal="left" vertical="center"/>
    </xf>
    <xf numFmtId="41" fontId="6" fillId="0" borderId="25" xfId="0" applyNumberFormat="1" applyFont="1" applyBorder="1" applyAlignment="1">
      <alignment horizontal="center" vertical="center"/>
    </xf>
    <xf numFmtId="41" fontId="6" fillId="0" borderId="26" xfId="0" applyNumberFormat="1" applyFont="1" applyBorder="1" applyAlignment="1">
      <alignment horizontal="center" vertical="center"/>
    </xf>
    <xf numFmtId="41" fontId="6" fillId="0" borderId="27" xfId="0" applyNumberFormat="1" applyFont="1" applyBorder="1" applyAlignment="1">
      <alignment horizontal="center" vertical="center"/>
    </xf>
    <xf numFmtId="41" fontId="6" fillId="0" borderId="28" xfId="0" applyNumberFormat="1" applyFont="1" applyBorder="1" applyAlignment="1">
      <alignment horizontal="center" vertical="center"/>
    </xf>
    <xf numFmtId="0" fontId="12" fillId="0" borderId="28" xfId="0" applyFont="1" applyBorder="1" applyAlignment="1">
      <alignment horizontal="center" vertical="center"/>
    </xf>
    <xf numFmtId="41" fontId="6" fillId="0" borderId="29" xfId="0" applyNumberFormat="1" applyFont="1" applyBorder="1" applyAlignment="1">
      <alignment horizontal="center" vertical="center"/>
    </xf>
    <xf numFmtId="41" fontId="6" fillId="0" borderId="30" xfId="0" applyNumberFormat="1" applyFont="1" applyBorder="1" applyAlignment="1">
      <alignment horizontal="center" vertical="center"/>
    </xf>
    <xf numFmtId="41" fontId="6" fillId="0" borderId="0" xfId="0" applyNumberFormat="1" applyFont="1" applyAlignment="1">
      <alignment horizontal="left" vertical="center"/>
    </xf>
    <xf numFmtId="41" fontId="18" fillId="0" borderId="0" xfId="0" applyNumberFormat="1" applyFont="1" applyAlignment="1">
      <alignment horizontal="left" vertical="center"/>
    </xf>
    <xf numFmtId="0" fontId="11" fillId="0" borderId="114" xfId="6" applyFont="1" applyBorder="1" applyAlignment="1">
      <alignment horizontal="left"/>
    </xf>
    <xf numFmtId="0" fontId="11" fillId="0" borderId="23" xfId="6" applyFont="1" applyBorder="1" applyAlignment="1">
      <alignment horizontal="right"/>
    </xf>
    <xf numFmtId="0" fontId="11" fillId="0" borderId="0" xfId="5" applyFont="1" applyAlignment="1">
      <alignment horizontal="left"/>
    </xf>
    <xf numFmtId="0" fontId="12" fillId="0" borderId="0" xfId="6" applyFont="1" applyBorder="1" applyAlignment="1">
      <alignment horizontal="distributed" vertical="center"/>
    </xf>
    <xf numFmtId="0" fontId="12" fillId="0" borderId="24" xfId="6" applyFont="1" applyBorder="1" applyAlignment="1">
      <alignment horizontal="distributed" vertical="center"/>
    </xf>
    <xf numFmtId="0" fontId="12" fillId="0" borderId="18" xfId="6" applyFont="1" applyBorder="1" applyAlignment="1">
      <alignment horizontal="distributed" vertical="center"/>
    </xf>
    <xf numFmtId="0" fontId="12" fillId="0" borderId="183" xfId="6" applyFont="1" applyBorder="1" applyAlignment="1">
      <alignment horizontal="distributed" vertical="center"/>
    </xf>
    <xf numFmtId="0" fontId="12" fillId="0" borderId="187" xfId="6" applyFont="1" applyBorder="1" applyAlignment="1">
      <alignment horizontal="distributed" vertical="center"/>
    </xf>
    <xf numFmtId="0" fontId="12" fillId="0" borderId="61" xfId="6" applyFont="1" applyBorder="1" applyAlignment="1">
      <alignment horizontal="distributed" vertical="center"/>
    </xf>
    <xf numFmtId="0" fontId="12" fillId="0" borderId="185" xfId="6" applyFont="1" applyBorder="1" applyAlignment="1">
      <alignment horizontal="distributed" vertical="center"/>
    </xf>
    <xf numFmtId="0" fontId="6" fillId="0" borderId="23" xfId="6" applyFont="1" applyBorder="1" applyAlignment="1">
      <alignment horizontal="right" vertical="center"/>
    </xf>
    <xf numFmtId="0" fontId="6" fillId="0" borderId="69" xfId="6" applyFont="1" applyBorder="1" applyAlignment="1">
      <alignment horizontal="right" vertical="center"/>
    </xf>
    <xf numFmtId="0" fontId="39" fillId="0" borderId="67" xfId="5" applyFont="1" applyBorder="1" applyAlignment="1">
      <alignment horizontal="center" vertical="center" wrapText="1"/>
    </xf>
    <xf numFmtId="0" fontId="39" fillId="0" borderId="68" xfId="5" applyFont="1" applyBorder="1" applyAlignment="1">
      <alignment horizontal="center" vertical="center" wrapText="1"/>
    </xf>
    <xf numFmtId="0" fontId="11" fillId="0" borderId="23" xfId="5" applyFont="1" applyBorder="1" applyAlignment="1">
      <alignment horizontal="left" wrapText="1"/>
    </xf>
    <xf numFmtId="0" fontId="6" fillId="0" borderId="23" xfId="6" applyFont="1" applyBorder="1" applyAlignment="1">
      <alignment horizontal="distributed" vertical="center" indent="2"/>
    </xf>
    <xf numFmtId="0" fontId="6" fillId="0" borderId="71" xfId="6" applyFont="1" applyBorder="1" applyAlignment="1">
      <alignment horizontal="distributed" vertical="center" indent="2"/>
    </xf>
    <xf numFmtId="0" fontId="11" fillId="0" borderId="23" xfId="5" applyFont="1" applyBorder="1" applyAlignment="1">
      <alignment horizontal="right"/>
    </xf>
    <xf numFmtId="0" fontId="11" fillId="0" borderId="0" xfId="5" applyFont="1" applyBorder="1" applyAlignment="1">
      <alignment horizontal="left" wrapText="1"/>
    </xf>
    <xf numFmtId="0" fontId="9" fillId="0" borderId="0" xfId="6" applyFont="1" applyAlignment="1">
      <alignment horizontal="left"/>
    </xf>
    <xf numFmtId="0" fontId="6" fillId="0" borderId="60" xfId="6" applyFont="1" applyBorder="1" applyAlignment="1">
      <alignment horizontal="distributed" vertical="center" indent="2"/>
    </xf>
    <xf numFmtId="0" fontId="6" fillId="0" borderId="72" xfId="6" applyFont="1" applyBorder="1" applyAlignment="1">
      <alignment horizontal="distributed" vertical="center" indent="2"/>
    </xf>
    <xf numFmtId="0" fontId="6" fillId="0" borderId="70" xfId="6" applyFont="1" applyBorder="1" applyAlignment="1">
      <alignment horizontal="distributed" vertical="center" indent="2"/>
    </xf>
    <xf numFmtId="0" fontId="6" fillId="0" borderId="109" xfId="6" applyFont="1" applyBorder="1" applyAlignment="1">
      <alignment horizontal="distributed" vertical="center" indent="2"/>
    </xf>
    <xf numFmtId="0" fontId="6" fillId="0" borderId="138"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66" xfId="5" applyFont="1" applyBorder="1" applyAlignment="1">
      <alignment horizontal="center" vertical="center" wrapText="1"/>
    </xf>
    <xf numFmtId="0" fontId="6" fillId="0" borderId="23" xfId="5" applyFont="1" applyBorder="1" applyAlignment="1">
      <alignment horizontal="right" vertical="center"/>
    </xf>
    <xf numFmtId="0" fontId="6" fillId="0" borderId="69" xfId="5" applyFont="1" applyBorder="1" applyAlignment="1">
      <alignment horizontal="right" vertical="center"/>
    </xf>
    <xf numFmtId="0" fontId="6" fillId="0" borderId="61" xfId="5" applyFont="1" applyBorder="1" applyAlignment="1">
      <alignment horizontal="left" vertical="center"/>
    </xf>
    <xf numFmtId="0" fontId="6" fillId="0" borderId="62" xfId="5" applyFont="1" applyBorder="1" applyAlignment="1">
      <alignment horizontal="left" vertical="center"/>
    </xf>
    <xf numFmtId="0" fontId="9" fillId="0" borderId="0" xfId="5" applyFont="1" applyAlignment="1">
      <alignment horizontal="left"/>
    </xf>
    <xf numFmtId="0" fontId="17" fillId="0" borderId="59" xfId="5" applyFont="1" applyBorder="1" applyAlignment="1">
      <alignment horizontal="distributed" indent="2"/>
    </xf>
    <xf numFmtId="0" fontId="17" fillId="0" borderId="58" xfId="5" applyFont="1" applyBorder="1" applyAlignment="1">
      <alignment horizontal="distributed" indent="2"/>
    </xf>
    <xf numFmtId="0" fontId="17" fillId="0" borderId="60" xfId="5" applyFont="1" applyBorder="1" applyAlignment="1">
      <alignment horizontal="distributed" indent="2"/>
    </xf>
    <xf numFmtId="0" fontId="6" fillId="0" borderId="36" xfId="5" applyFont="1" applyBorder="1" applyAlignment="1">
      <alignment horizontal="distributed" vertical="center"/>
    </xf>
    <xf numFmtId="0" fontId="6" fillId="0" borderId="38" xfId="5" applyFont="1" applyBorder="1" applyAlignment="1">
      <alignment horizontal="distributed" vertical="center"/>
    </xf>
    <xf numFmtId="38" fontId="6" fillId="0" borderId="134" xfId="1" applyFont="1" applyBorder="1" applyAlignment="1">
      <alignment horizontal="center" vertical="center"/>
    </xf>
    <xf numFmtId="38" fontId="6" fillId="0" borderId="114" xfId="1" applyFont="1" applyBorder="1" applyAlignment="1">
      <alignment horizontal="center" vertical="center"/>
    </xf>
    <xf numFmtId="38" fontId="6" fillId="0" borderId="132" xfId="1" applyFont="1" applyBorder="1" applyAlignment="1">
      <alignment horizontal="center" vertical="center"/>
    </xf>
    <xf numFmtId="38" fontId="6" fillId="0" borderId="133" xfId="1" applyFont="1" applyBorder="1" applyAlignment="1">
      <alignment horizontal="center" vertical="center"/>
    </xf>
    <xf numFmtId="38" fontId="6" fillId="0" borderId="128" xfId="1" applyFont="1" applyBorder="1" applyAlignment="1">
      <alignment horizontal="center" vertical="center"/>
    </xf>
    <xf numFmtId="38" fontId="6" fillId="0" borderId="135" xfId="1" applyFont="1" applyBorder="1" applyAlignment="1">
      <alignment horizontal="center" vertical="center"/>
    </xf>
    <xf numFmtId="38" fontId="6" fillId="0" borderId="195" xfId="1" applyFont="1" applyBorder="1" applyAlignment="1">
      <alignment horizontal="center" vertical="center"/>
    </xf>
    <xf numFmtId="38" fontId="6" fillId="0" borderId="196" xfId="1" applyFont="1" applyBorder="1" applyAlignment="1">
      <alignment horizontal="center" vertical="center"/>
    </xf>
    <xf numFmtId="38" fontId="6" fillId="0" borderId="168" xfId="1" applyFont="1" applyBorder="1" applyAlignment="1">
      <alignment horizontal="center" vertical="center"/>
    </xf>
    <xf numFmtId="38" fontId="6" fillId="0" borderId="197" xfId="1" applyFont="1" applyBorder="1" applyAlignment="1">
      <alignment horizontal="center" vertical="center"/>
    </xf>
    <xf numFmtId="38" fontId="40" fillId="0" borderId="0" xfId="1" applyFont="1" applyBorder="1" applyAlignment="1">
      <alignment horizontal="right" vertical="center"/>
    </xf>
    <xf numFmtId="38" fontId="40" fillId="0" borderId="125" xfId="1" applyFont="1" applyBorder="1" applyAlignment="1">
      <alignment horizontal="right" vertical="center"/>
    </xf>
    <xf numFmtId="38" fontId="40" fillId="0" borderId="157" xfId="1" applyFont="1" applyBorder="1" applyAlignment="1">
      <alignment horizontal="right" vertical="center"/>
    </xf>
    <xf numFmtId="38" fontId="40" fillId="0" borderId="117" xfId="1" applyFont="1" applyBorder="1" applyAlignment="1">
      <alignment horizontal="right" vertical="center"/>
    </xf>
    <xf numFmtId="0" fontId="11" fillId="0" borderId="75" xfId="3" applyFont="1" applyBorder="1" applyAlignment="1">
      <alignment horizontal="right"/>
    </xf>
    <xf numFmtId="38" fontId="44" fillId="0" borderId="198" xfId="1" applyFont="1" applyBorder="1" applyAlignment="1">
      <alignment horizontal="right" vertical="center"/>
    </xf>
    <xf numFmtId="38" fontId="40" fillId="0" borderId="105" xfId="1" applyFont="1" applyBorder="1" applyAlignment="1">
      <alignment horizontal="right" vertical="center"/>
    </xf>
    <xf numFmtId="38" fontId="44" fillId="0" borderId="199" xfId="1" applyFont="1" applyBorder="1" applyAlignment="1">
      <alignment horizontal="right" vertical="center"/>
    </xf>
    <xf numFmtId="38" fontId="40" fillId="0" borderId="107" xfId="1" applyFont="1" applyBorder="1" applyAlignment="1">
      <alignment horizontal="right" vertical="center"/>
    </xf>
    <xf numFmtId="38" fontId="40" fillId="0" borderId="126" xfId="1" applyFont="1" applyBorder="1" applyAlignment="1">
      <alignment horizontal="right" vertical="center"/>
    </xf>
    <xf numFmtId="0" fontId="11" fillId="0" borderId="31" xfId="3" applyFont="1" applyBorder="1" applyAlignment="1">
      <alignment horizontal="right" vertical="center"/>
    </xf>
    <xf numFmtId="0" fontId="48" fillId="0" borderId="0" xfId="7" applyFont="1" applyAlignment="1">
      <alignment horizontal="left"/>
    </xf>
    <xf numFmtId="41" fontId="40" fillId="0" borderId="0" xfId="3" applyNumberFormat="1" applyFont="1" applyBorder="1" applyAlignment="1" applyProtection="1">
      <alignment horizontal="right"/>
    </xf>
    <xf numFmtId="41" fontId="40" fillId="0" borderId="125" xfId="3" applyNumberFormat="1" applyFont="1" applyBorder="1" applyAlignment="1" applyProtection="1">
      <alignment horizontal="right"/>
    </xf>
    <xf numFmtId="0" fontId="41" fillId="0" borderId="0" xfId="3" applyFont="1" applyBorder="1" applyAlignment="1"/>
    <xf numFmtId="0" fontId="6" fillId="0" borderId="0" xfId="3" applyFont="1" applyBorder="1" applyAlignment="1">
      <alignment horizontal="center"/>
    </xf>
    <xf numFmtId="41" fontId="40" fillId="0" borderId="33" xfId="3" applyNumberFormat="1" applyFont="1" applyBorder="1" applyAlignment="1" applyProtection="1">
      <alignment horizontal="right"/>
    </xf>
    <xf numFmtId="0" fontId="6" fillId="0" borderId="24" xfId="3" applyFont="1" applyBorder="1" applyAlignment="1">
      <alignment horizontal="center"/>
    </xf>
    <xf numFmtId="0" fontId="40" fillId="0" borderId="0" xfId="3" applyFont="1" applyBorder="1" applyAlignment="1"/>
    <xf numFmtId="41" fontId="44" fillId="0" borderId="183" xfId="3" applyNumberFormat="1" applyFont="1" applyBorder="1" applyAlignment="1" applyProtection="1">
      <alignment horizontal="right"/>
    </xf>
    <xf numFmtId="41" fontId="44" fillId="0" borderId="187" xfId="3" applyNumberFormat="1" applyFont="1" applyBorder="1" applyAlignment="1" applyProtection="1">
      <alignment horizontal="right"/>
    </xf>
    <xf numFmtId="0" fontId="74" fillId="0" borderId="183" xfId="3" applyFont="1" applyBorder="1" applyAlignment="1"/>
    <xf numFmtId="0" fontId="73" fillId="0" borderId="183" xfId="3" applyFont="1" applyBorder="1" applyAlignment="1">
      <alignment horizontal="center"/>
    </xf>
    <xf numFmtId="0" fontId="73" fillId="0" borderId="188" xfId="3" applyFont="1" applyBorder="1" applyAlignment="1">
      <alignment horizontal="center"/>
    </xf>
    <xf numFmtId="41" fontId="44" fillId="0" borderId="189" xfId="3" applyNumberFormat="1" applyFont="1" applyBorder="1" applyAlignment="1" applyProtection="1">
      <alignment horizontal="right"/>
    </xf>
    <xf numFmtId="183" fontId="6" fillId="0" borderId="81" xfId="3" applyNumberFormat="1" applyFont="1" applyBorder="1" applyAlignment="1">
      <alignment horizontal="center" vertical="center"/>
    </xf>
    <xf numFmtId="183" fontId="6" fillId="0" borderId="80" xfId="3" applyNumberFormat="1" applyFont="1" applyBorder="1" applyAlignment="1">
      <alignment horizontal="center" vertical="center"/>
    </xf>
    <xf numFmtId="184" fontId="6" fillId="0" borderId="81" xfId="3" applyNumberFormat="1" applyFont="1" applyBorder="1" applyAlignment="1">
      <alignment horizontal="center" vertical="center"/>
    </xf>
    <xf numFmtId="184" fontId="6" fillId="0" borderId="193" xfId="3" applyNumberFormat="1" applyFont="1" applyBorder="1" applyAlignment="1">
      <alignment horizontal="center" vertical="center"/>
    </xf>
    <xf numFmtId="182" fontId="6" fillId="0" borderId="82" xfId="3" applyNumberFormat="1" applyFont="1" applyBorder="1" applyAlignment="1">
      <alignment horizontal="center" vertical="center"/>
    </xf>
    <xf numFmtId="182" fontId="6" fillId="0" borderId="80" xfId="3" applyNumberFormat="1" applyFont="1" applyBorder="1" applyAlignment="1">
      <alignment horizontal="center" vertical="center"/>
    </xf>
    <xf numFmtId="182" fontId="6" fillId="0" borderId="81" xfId="3" applyNumberFormat="1" applyFont="1" applyBorder="1" applyAlignment="1">
      <alignment horizontal="center" vertical="center"/>
    </xf>
    <xf numFmtId="0" fontId="2" fillId="0" borderId="80" xfId="3" applyBorder="1" applyAlignment="1"/>
    <xf numFmtId="0" fontId="2" fillId="0" borderId="82" xfId="3" applyBorder="1" applyAlignment="1"/>
    <xf numFmtId="0" fontId="48" fillId="0" borderId="0" xfId="3" applyFont="1" applyAlignment="1">
      <alignment horizontal="left"/>
    </xf>
    <xf numFmtId="0" fontId="6" fillId="0" borderId="31" xfId="3" applyFont="1" applyBorder="1" applyAlignment="1">
      <alignment horizontal="right" vertical="center"/>
    </xf>
    <xf numFmtId="0" fontId="2" fillId="0" borderId="76" xfId="3" applyBorder="1" applyAlignment="1">
      <alignment horizontal="right" vertical="center"/>
    </xf>
    <xf numFmtId="0" fontId="6" fillId="0" borderId="146" xfId="3" applyFont="1" applyBorder="1" applyAlignment="1">
      <alignment horizontal="center" vertical="center"/>
    </xf>
    <xf numFmtId="0" fontId="2" fillId="0" borderId="31" xfId="3" applyBorder="1" applyAlignment="1"/>
    <xf numFmtId="0" fontId="6" fillId="0" borderId="32" xfId="3" applyFont="1" applyBorder="1" applyAlignment="1">
      <alignment horizontal="left"/>
    </xf>
    <xf numFmtId="0" fontId="6" fillId="0" borderId="78" xfId="3" applyFont="1" applyBorder="1" applyAlignment="1">
      <alignment horizontal="left"/>
    </xf>
    <xf numFmtId="181" fontId="6" fillId="0" borderId="79" xfId="3" applyNumberFormat="1" applyFont="1" applyBorder="1" applyAlignment="1">
      <alignment horizontal="center" vertical="center"/>
    </xf>
    <xf numFmtId="181" fontId="6" fillId="0" borderId="80" xfId="3" applyNumberFormat="1" applyFont="1" applyBorder="1" applyAlignment="1">
      <alignment horizontal="center" vertical="center"/>
    </xf>
    <xf numFmtId="182" fontId="6" fillId="0" borderId="193" xfId="3" applyNumberFormat="1" applyFont="1" applyBorder="1" applyAlignment="1">
      <alignment horizontal="center" vertical="center"/>
    </xf>
    <xf numFmtId="38" fontId="9" fillId="0" borderId="0" xfId="4" applyFont="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125" xfId="0" applyFont="1" applyBorder="1" applyAlignment="1">
      <alignment horizontal="left" vertical="center"/>
    </xf>
    <xf numFmtId="0" fontId="6" fillId="0" borderId="131" xfId="0" applyFont="1" applyBorder="1" applyAlignment="1">
      <alignment horizontal="left" vertical="center"/>
    </xf>
    <xf numFmtId="0" fontId="6" fillId="0" borderId="130" xfId="0" applyFont="1" applyBorder="1" applyAlignment="1">
      <alignment horizontal="left" vertical="center"/>
    </xf>
    <xf numFmtId="182" fontId="18" fillId="0" borderId="29" xfId="7" applyNumberFormat="1" applyFont="1" applyBorder="1" applyAlignment="1">
      <alignment horizontal="center" vertical="center"/>
    </xf>
    <xf numFmtId="0" fontId="2" fillId="0" borderId="25" xfId="3" applyBorder="1" applyAlignment="1">
      <alignment vertical="center"/>
    </xf>
    <xf numFmtId="0" fontId="2" fillId="0" borderId="87" xfId="3" applyBorder="1" applyAlignment="1">
      <alignment vertical="center"/>
    </xf>
    <xf numFmtId="0" fontId="2" fillId="0" borderId="84" xfId="3" applyBorder="1" applyAlignment="1">
      <alignment vertical="center"/>
    </xf>
    <xf numFmtId="0" fontId="2" fillId="0" borderId="30" xfId="3" applyBorder="1" applyAlignment="1">
      <alignment vertical="center"/>
    </xf>
    <xf numFmtId="0" fontId="2" fillId="0" borderId="26" xfId="3" applyBorder="1" applyAlignment="1">
      <alignment vertical="center"/>
    </xf>
    <xf numFmtId="0" fontId="6" fillId="0" borderId="85" xfId="7" applyFont="1" applyBorder="1" applyAlignment="1">
      <alignment horizontal="center" vertical="center"/>
    </xf>
    <xf numFmtId="0" fontId="6" fillId="0" borderId="86" xfId="7" applyFont="1" applyBorder="1" applyAlignment="1">
      <alignment horizontal="center" vertical="center"/>
    </xf>
    <xf numFmtId="182" fontId="18" fillId="0" borderId="88" xfId="7" applyNumberFormat="1" applyFont="1" applyBorder="1" applyAlignment="1">
      <alignment horizontal="center" vertical="center"/>
    </xf>
    <xf numFmtId="0" fontId="2" fillId="0" borderId="89" xfId="3" applyBorder="1" applyAlignment="1">
      <alignment vertical="center"/>
    </xf>
    <xf numFmtId="0" fontId="2" fillId="0" borderId="30" xfId="3" applyBorder="1" applyAlignment="1">
      <alignment horizontal="center" vertical="center"/>
    </xf>
    <xf numFmtId="183" fontId="18" fillId="0" borderId="88" xfId="7" applyNumberFormat="1" applyFont="1" applyBorder="1" applyAlignment="1">
      <alignment horizontal="center" vertical="center"/>
    </xf>
    <xf numFmtId="184" fontId="18" fillId="0" borderId="88" xfId="7" applyNumberFormat="1" applyFont="1" applyBorder="1" applyAlignment="1">
      <alignment horizontal="center" vertical="center"/>
    </xf>
    <xf numFmtId="0" fontId="2" fillId="0" borderId="45" xfId="3" applyBorder="1" applyAlignment="1">
      <alignment vertical="center"/>
    </xf>
    <xf numFmtId="0" fontId="2" fillId="0" borderId="32" xfId="3" applyBorder="1" applyAlignment="1">
      <alignment vertical="center"/>
    </xf>
    <xf numFmtId="41" fontId="40" fillId="0" borderId="75" xfId="7" applyNumberFormat="1" applyFont="1" applyBorder="1" applyAlignment="1" applyProtection="1">
      <alignment horizontal="right" vertical="center"/>
    </xf>
    <xf numFmtId="0" fontId="40" fillId="0" borderId="75" xfId="8" applyFont="1" applyBorder="1" applyAlignment="1">
      <alignment vertical="center"/>
    </xf>
    <xf numFmtId="41" fontId="40" fillId="0" borderId="0" xfId="7" applyNumberFormat="1" applyFont="1" applyAlignment="1" applyProtection="1">
      <alignment horizontal="right" vertical="center"/>
    </xf>
    <xf numFmtId="0" fontId="40" fillId="0" borderId="0" xfId="8" applyFont="1" applyAlignment="1">
      <alignment vertical="center"/>
    </xf>
    <xf numFmtId="41" fontId="40" fillId="0" borderId="33" xfId="7" applyNumberFormat="1" applyFont="1" applyBorder="1" applyAlignment="1" applyProtection="1">
      <alignment horizontal="right" vertical="center"/>
    </xf>
    <xf numFmtId="41" fontId="40" fillId="0" borderId="0" xfId="7" applyNumberFormat="1" applyFont="1" applyBorder="1" applyAlignment="1" applyProtection="1">
      <alignment horizontal="right" vertical="center"/>
    </xf>
    <xf numFmtId="41" fontId="40" fillId="0" borderId="189" xfId="7" applyNumberFormat="1" applyFont="1" applyBorder="1" applyAlignment="1" applyProtection="1">
      <alignment horizontal="right" vertical="center"/>
    </xf>
    <xf numFmtId="41" fontId="40" fillId="0" borderId="183" xfId="7" applyNumberFormat="1" applyFont="1" applyBorder="1" applyAlignment="1" applyProtection="1">
      <alignment horizontal="right" vertical="center"/>
    </xf>
    <xf numFmtId="41" fontId="6" fillId="0" borderId="0" xfId="7" applyNumberFormat="1" applyFont="1" applyBorder="1" applyAlignment="1" applyProtection="1">
      <alignment horizontal="right" vertical="center"/>
    </xf>
    <xf numFmtId="0" fontId="6" fillId="0" borderId="0" xfId="8" applyFont="1" applyBorder="1" applyAlignment="1">
      <alignment vertical="center"/>
    </xf>
    <xf numFmtId="41" fontId="8" fillId="0" borderId="0" xfId="7" applyNumberFormat="1" applyFont="1" applyBorder="1" applyAlignment="1" applyProtection="1">
      <alignment horizontal="right" vertical="center"/>
    </xf>
    <xf numFmtId="0" fontId="9" fillId="0" borderId="0" xfId="7" applyFont="1" applyAlignment="1">
      <alignment horizontal="left"/>
    </xf>
    <xf numFmtId="0" fontId="11" fillId="0" borderId="0" xfId="7" applyFont="1" applyBorder="1" applyAlignment="1">
      <alignment horizontal="right"/>
    </xf>
    <xf numFmtId="181" fontId="8" fillId="0" borderId="0" xfId="7" applyNumberFormat="1" applyFont="1" applyBorder="1" applyAlignment="1">
      <alignment horizontal="center" vertical="center"/>
    </xf>
    <xf numFmtId="0" fontId="2" fillId="0" borderId="0" xfId="3" applyBorder="1" applyAlignment="1">
      <alignment vertical="center"/>
    </xf>
    <xf numFmtId="182" fontId="18" fillId="0" borderId="0" xfId="7" applyNumberFormat="1" applyFont="1" applyBorder="1" applyAlignment="1">
      <alignment horizontal="center" vertical="center"/>
    </xf>
    <xf numFmtId="0" fontId="6" fillId="0" borderId="0" xfId="7" applyFont="1" applyBorder="1" applyAlignment="1">
      <alignment horizontal="center" vertical="center"/>
    </xf>
    <xf numFmtId="0" fontId="2" fillId="0" borderId="0" xfId="3" applyBorder="1" applyAlignment="1">
      <alignment horizontal="center" vertical="center"/>
    </xf>
    <xf numFmtId="183" fontId="18" fillId="0" borderId="0" xfId="7" applyNumberFormat="1" applyFont="1" applyBorder="1" applyAlignment="1">
      <alignment horizontal="center" vertical="center"/>
    </xf>
    <xf numFmtId="184" fontId="18" fillId="0" borderId="0" xfId="7" applyNumberFormat="1" applyFont="1" applyBorder="1" applyAlignment="1">
      <alignment horizontal="center" vertical="center"/>
    </xf>
    <xf numFmtId="0" fontId="11" fillId="0" borderId="0" xfId="8" applyFont="1" applyBorder="1" applyAlignment="1">
      <alignment vertical="center"/>
    </xf>
    <xf numFmtId="0" fontId="17" fillId="0" borderId="0" xfId="3" applyFont="1" applyBorder="1" applyAlignment="1">
      <alignment vertical="center"/>
    </xf>
    <xf numFmtId="0" fontId="11" fillId="0" borderId="0" xfId="3" applyFont="1" applyBorder="1" applyAlignment="1">
      <alignment horizontal="right" vertical="center"/>
    </xf>
    <xf numFmtId="0" fontId="8" fillId="0" borderId="183" xfId="7" applyFont="1" applyBorder="1" applyAlignment="1">
      <alignment horizontal="distributed" vertical="center" indent="2"/>
    </xf>
    <xf numFmtId="0" fontId="8" fillId="0" borderId="188" xfId="7" applyFont="1" applyBorder="1" applyAlignment="1">
      <alignment horizontal="distributed" vertical="center" indent="2"/>
    </xf>
    <xf numFmtId="0" fontId="6" fillId="0" borderId="9" xfId="7" applyFont="1" applyBorder="1" applyAlignment="1">
      <alignment horizontal="distributed" vertical="center" indent="1"/>
    </xf>
    <xf numFmtId="0" fontId="6" fillId="0" borderId="46" xfId="7" applyFont="1" applyBorder="1" applyAlignment="1">
      <alignment horizontal="distributed" vertical="center" indent="1"/>
    </xf>
    <xf numFmtId="0" fontId="6" fillId="0" borderId="43" xfId="7" applyFont="1" applyBorder="1" applyAlignment="1">
      <alignment horizontal="distributed" vertical="center" indent="1"/>
    </xf>
    <xf numFmtId="0" fontId="6" fillId="0" borderId="91" xfId="7" applyFont="1" applyBorder="1" applyAlignment="1">
      <alignment horizontal="distributed" vertical="center" indent="1"/>
    </xf>
    <xf numFmtId="41" fontId="40" fillId="0" borderId="154" xfId="7" applyNumberFormat="1" applyFont="1" applyBorder="1" applyAlignment="1" applyProtection="1">
      <alignment horizontal="right" vertical="center"/>
    </xf>
    <xf numFmtId="0" fontId="6" fillId="0" borderId="87" xfId="7" applyFont="1" applyBorder="1" applyAlignment="1">
      <alignment horizontal="distributed" vertical="center" indent="1"/>
    </xf>
    <xf numFmtId="0" fontId="6" fillId="0" borderId="0" xfId="7" applyFont="1" applyBorder="1" applyAlignment="1">
      <alignment horizontal="distributed" vertical="center" indent="1"/>
    </xf>
    <xf numFmtId="0" fontId="6" fillId="0" borderId="24" xfId="7" applyFont="1" applyBorder="1" applyAlignment="1">
      <alignment horizontal="distributed" vertical="center" indent="1"/>
    </xf>
    <xf numFmtId="181" fontId="8" fillId="0" borderId="83" xfId="7" applyNumberFormat="1" applyFont="1" applyBorder="1" applyAlignment="1">
      <alignment horizontal="center" vertical="center"/>
    </xf>
    <xf numFmtId="0" fontId="2" fillId="0" borderId="33" xfId="3" applyBorder="1" applyAlignment="1">
      <alignment vertical="center"/>
    </xf>
    <xf numFmtId="0" fontId="2" fillId="0" borderId="90" xfId="3" applyBorder="1" applyAlignment="1">
      <alignment vertical="center"/>
    </xf>
    <xf numFmtId="0" fontId="6" fillId="0" borderId="122" xfId="7" applyFont="1" applyBorder="1" applyAlignment="1">
      <alignment horizontal="distributed" vertical="center" indent="1"/>
    </xf>
    <xf numFmtId="0" fontId="6" fillId="0" borderId="121" xfId="7" applyFont="1" applyBorder="1" applyAlignment="1">
      <alignment horizontal="distributed" vertical="center" indent="1"/>
    </xf>
    <xf numFmtId="0" fontId="6" fillId="0" borderId="123" xfId="7" applyFont="1" applyBorder="1" applyAlignment="1">
      <alignment horizontal="distributed" vertical="center" indent="1"/>
    </xf>
    <xf numFmtId="0" fontId="6" fillId="0" borderId="31" xfId="7" applyFont="1" applyBorder="1" applyAlignment="1">
      <alignment horizontal="center" vertical="center" wrapText="1"/>
    </xf>
    <xf numFmtId="0" fontId="6" fillId="0" borderId="76" xfId="7" applyFont="1" applyBorder="1" applyAlignment="1">
      <alignment horizontal="center" vertical="center" wrapText="1"/>
    </xf>
    <xf numFmtId="0" fontId="6" fillId="0" borderId="0" xfId="7" applyFont="1" applyBorder="1" applyAlignment="1">
      <alignment horizontal="center" vertical="center" wrapText="1"/>
    </xf>
    <xf numFmtId="0" fontId="6" fillId="0" borderId="24" xfId="7" applyFont="1" applyBorder="1" applyAlignment="1">
      <alignment horizontal="center" vertical="center" wrapText="1"/>
    </xf>
    <xf numFmtId="0" fontId="6" fillId="0" borderId="0" xfId="7" applyFont="1" applyBorder="1" applyAlignment="1">
      <alignment horizontal="center" wrapText="1"/>
    </xf>
    <xf numFmtId="0" fontId="6" fillId="0" borderId="0" xfId="7" applyFont="1" applyBorder="1" applyAlignment="1">
      <alignment horizontal="center"/>
    </xf>
    <xf numFmtId="0" fontId="6" fillId="0" borderId="32" xfId="7" applyFont="1" applyBorder="1" applyAlignment="1">
      <alignment horizontal="center"/>
    </xf>
    <xf numFmtId="41" fontId="40" fillId="0" borderId="95" xfId="7" applyNumberFormat="1" applyFont="1" applyBorder="1" applyAlignment="1" applyProtection="1">
      <alignment horizontal="right" vertical="center"/>
    </xf>
    <xf numFmtId="0" fontId="6" fillId="0" borderId="0" xfId="3" applyFont="1" applyBorder="1" applyAlignment="1">
      <alignment horizontal="center" vertical="center"/>
    </xf>
    <xf numFmtId="0" fontId="6" fillId="0" borderId="125" xfId="3" applyFont="1" applyBorder="1" applyAlignment="1">
      <alignment horizontal="center" vertical="center"/>
    </xf>
    <xf numFmtId="0" fontId="6" fillId="0" borderId="198" xfId="3" applyFont="1" applyBorder="1" applyAlignment="1">
      <alignment horizontal="distributed" vertical="center" indent="2"/>
    </xf>
    <xf numFmtId="0" fontId="6" fillId="0" borderId="199" xfId="3" applyFont="1" applyBorder="1" applyAlignment="1">
      <alignment horizontal="distributed" vertical="center" indent="2"/>
    </xf>
    <xf numFmtId="0" fontId="6" fillId="0" borderId="0" xfId="7" applyFont="1" applyBorder="1" applyAlignment="1">
      <alignment horizontal="center" vertical="center" textRotation="255"/>
    </xf>
    <xf numFmtId="0" fontId="6" fillId="0" borderId="93" xfId="7" applyFont="1" applyBorder="1" applyAlignment="1">
      <alignment horizontal="distributed" vertical="center" indent="1"/>
    </xf>
    <xf numFmtId="0" fontId="6" fillId="0" borderId="75" xfId="7" applyFont="1" applyBorder="1" applyAlignment="1">
      <alignment horizontal="distributed" vertical="center" indent="1"/>
    </xf>
    <xf numFmtId="0" fontId="6" fillId="0" borderId="94" xfId="7" applyFont="1" applyBorder="1" applyAlignment="1">
      <alignment horizontal="distributed" vertical="center" indent="1"/>
    </xf>
    <xf numFmtId="0" fontId="6" fillId="0" borderId="105" xfId="3" applyFont="1" applyBorder="1" applyAlignment="1">
      <alignment horizontal="center" vertical="center"/>
    </xf>
    <xf numFmtId="0" fontId="6" fillId="0" borderId="117" xfId="3" applyFont="1" applyBorder="1" applyAlignment="1">
      <alignment horizontal="center" vertical="center"/>
    </xf>
    <xf numFmtId="38" fontId="40" fillId="0" borderId="200" xfId="1" applyFont="1" applyBorder="1" applyAlignment="1">
      <alignment horizontal="right" vertical="center"/>
    </xf>
    <xf numFmtId="38" fontId="40" fillId="0" borderId="36" xfId="1" applyFont="1" applyBorder="1" applyAlignment="1">
      <alignment horizontal="right" vertical="center"/>
    </xf>
    <xf numFmtId="38" fontId="44" fillId="0" borderId="0" xfId="1" applyFont="1" applyBorder="1" applyAlignment="1">
      <alignment horizontal="right" vertical="center"/>
    </xf>
    <xf numFmtId="38" fontId="44" fillId="0" borderId="56" xfId="1" applyFont="1" applyBorder="1" applyAlignment="1">
      <alignment horizontal="right" vertical="center"/>
    </xf>
    <xf numFmtId="49" fontId="6" fillId="0" borderId="182" xfId="9" applyNumberFormat="1" applyFont="1" applyBorder="1" applyAlignment="1">
      <alignment horizontal="center" vertical="center"/>
    </xf>
    <xf numFmtId="49" fontId="6" fillId="0" borderId="133" xfId="9" applyNumberFormat="1" applyFont="1" applyBorder="1" applyAlignment="1">
      <alignment horizontal="center" vertical="center"/>
    </xf>
    <xf numFmtId="49" fontId="6" fillId="0" borderId="180" xfId="9" applyNumberFormat="1" applyFont="1" applyBorder="1" applyAlignment="1">
      <alignment horizontal="center" vertical="center"/>
    </xf>
    <xf numFmtId="0" fontId="6" fillId="0" borderId="134" xfId="9" applyNumberFormat="1" applyFont="1" applyBorder="1" applyAlignment="1">
      <alignment horizontal="center" vertical="center"/>
    </xf>
    <xf numFmtId="0" fontId="6" fillId="0" borderId="114" xfId="9" applyNumberFormat="1" applyFont="1" applyBorder="1" applyAlignment="1">
      <alignment horizontal="center" vertical="center"/>
    </xf>
    <xf numFmtId="0" fontId="6" fillId="0" borderId="181" xfId="9" applyNumberFormat="1" applyFont="1" applyBorder="1" applyAlignment="1">
      <alignment horizontal="center" vertical="center"/>
    </xf>
    <xf numFmtId="0" fontId="6" fillId="0" borderId="167" xfId="9" applyNumberFormat="1" applyFont="1" applyBorder="1" applyAlignment="1">
      <alignment horizontal="center" vertical="center"/>
    </xf>
    <xf numFmtId="0" fontId="6" fillId="0" borderId="137" xfId="9" applyNumberFormat="1" applyFont="1" applyBorder="1" applyAlignment="1">
      <alignment horizontal="center" vertical="center"/>
    </xf>
    <xf numFmtId="0" fontId="53" fillId="0" borderId="137" xfId="9" applyNumberFormat="1" applyFont="1" applyBorder="1" applyAlignment="1">
      <alignment horizontal="center" vertical="center"/>
    </xf>
    <xf numFmtId="0" fontId="53" fillId="0" borderId="167" xfId="9" applyNumberFormat="1" applyFont="1" applyBorder="1" applyAlignment="1">
      <alignment horizontal="center" vertical="center"/>
    </xf>
    <xf numFmtId="49" fontId="6" fillId="0" borderId="169" xfId="9" applyNumberFormat="1" applyFont="1" applyBorder="1" applyAlignment="1">
      <alignment horizontal="center" vertical="center"/>
    </xf>
    <xf numFmtId="49" fontId="6" fillId="0" borderId="135" xfId="9" applyNumberFormat="1" applyFont="1" applyBorder="1" applyAlignment="1">
      <alignment horizontal="center" vertical="center"/>
    </xf>
    <xf numFmtId="49" fontId="53" fillId="0" borderId="168" xfId="9" applyNumberFormat="1" applyFont="1" applyBorder="1" applyAlignment="1">
      <alignment horizontal="center" vertical="center"/>
    </xf>
    <xf numFmtId="49" fontId="53" fillId="0" borderId="169" xfId="9" applyNumberFormat="1" applyFont="1" applyBorder="1" applyAlignment="1">
      <alignment horizontal="center" vertical="center"/>
    </xf>
    <xf numFmtId="0" fontId="11" fillId="0" borderId="146" xfId="9" applyFont="1" applyBorder="1" applyAlignment="1">
      <alignment horizontal="right" vertical="center"/>
    </xf>
    <xf numFmtId="0" fontId="11" fillId="0" borderId="0" xfId="9" applyFont="1" applyAlignment="1">
      <alignment horizontal="left" vertical="center"/>
    </xf>
    <xf numFmtId="0" fontId="9" fillId="0" borderId="0" xfId="9" applyFont="1" applyAlignment="1">
      <alignment horizontal="left"/>
    </xf>
    <xf numFmtId="49" fontId="55" fillId="0" borderId="81" xfId="6" applyNumberFormat="1" applyFont="1" applyBorder="1" applyAlignment="1">
      <alignment horizontal="center" vertical="center" wrapText="1"/>
    </xf>
    <xf numFmtId="0" fontId="14" fillId="0" borderId="0" xfId="5" applyBorder="1"/>
  </cellXfs>
  <cellStyles count="146">
    <cellStyle name="20% - アクセント 1 2" xfId="10"/>
    <cellStyle name="20% - アクセント 1 2 2" xfId="80"/>
    <cellStyle name="20% - アクセント 1 3" xfId="88"/>
    <cellStyle name="20% - アクセント 2 2" xfId="11"/>
    <cellStyle name="20% - アクセント 2 2 2" xfId="75"/>
    <cellStyle name="20% - アクセント 2 3" xfId="89"/>
    <cellStyle name="20% - アクセント 3 2" xfId="12"/>
    <cellStyle name="20% - アクセント 3 2 2" xfId="68"/>
    <cellStyle name="20% - アクセント 3 3" xfId="90"/>
    <cellStyle name="20% - アクセント 4 2" xfId="13"/>
    <cellStyle name="20% - アクセント 4 2 2" xfId="140"/>
    <cellStyle name="20% - アクセント 4 3" xfId="91"/>
    <cellStyle name="20% - アクセント 5 2" xfId="14"/>
    <cellStyle name="20% - アクセント 5 2 2" xfId="142"/>
    <cellStyle name="20% - アクセント 5 3" xfId="92"/>
    <cellStyle name="20% - アクセント 6 2" xfId="15"/>
    <cellStyle name="20% - アクセント 6 2 2" xfId="66"/>
    <cellStyle name="20% - アクセント 6 3" xfId="93"/>
    <cellStyle name="40% - アクセント 1 2" xfId="16"/>
    <cellStyle name="40% - アクセント 1 2 2" xfId="74"/>
    <cellStyle name="40% - アクセント 1 3" xfId="94"/>
    <cellStyle name="40% - アクセント 2 2" xfId="17"/>
    <cellStyle name="40% - アクセント 2 2 2" xfId="67"/>
    <cellStyle name="40% - アクセント 2 3" xfId="95"/>
    <cellStyle name="40% - アクセント 3 2" xfId="18"/>
    <cellStyle name="40% - アクセント 3 2 2" xfId="134"/>
    <cellStyle name="40% - アクセント 3 3" xfId="96"/>
    <cellStyle name="40% - アクセント 4 2" xfId="19"/>
    <cellStyle name="40% - アクセント 4 2 2" xfId="71"/>
    <cellStyle name="40% - アクセント 4 3" xfId="97"/>
    <cellStyle name="40% - アクセント 5 2" xfId="20"/>
    <cellStyle name="40% - アクセント 5 2 2" xfId="141"/>
    <cellStyle name="40% - アクセント 5 3" xfId="98"/>
    <cellStyle name="40% - アクセント 6 2" xfId="21"/>
    <cellStyle name="40% - アクセント 6 2 2" xfId="87"/>
    <cellStyle name="40% - アクセント 6 3" xfId="99"/>
    <cellStyle name="60% - アクセント 1 2" xfId="22"/>
    <cellStyle name="60% - アクセント 1 2 2" xfId="138"/>
    <cellStyle name="60% - アクセント 1 3" xfId="100"/>
    <cellStyle name="60% - アクセント 2 2" xfId="23"/>
    <cellStyle name="60% - アクセント 2 2 2" xfId="64"/>
    <cellStyle name="60% - アクセント 2 3" xfId="101"/>
    <cellStyle name="60% - アクセント 3 2" xfId="24"/>
    <cellStyle name="60% - アクセント 3 2 2" xfId="86"/>
    <cellStyle name="60% - アクセント 3 3" xfId="102"/>
    <cellStyle name="60% - アクセント 4 2" xfId="25"/>
    <cellStyle name="60% - アクセント 4 2 2" xfId="76"/>
    <cellStyle name="60% - アクセント 4 3" xfId="103"/>
    <cellStyle name="60% - アクセント 5 2" xfId="26"/>
    <cellStyle name="60% - アクセント 5 2 2" xfId="73"/>
    <cellStyle name="60% - アクセント 5 3" xfId="104"/>
    <cellStyle name="60% - アクセント 6 2" xfId="27"/>
    <cellStyle name="60% - アクセント 6 2 2" xfId="69"/>
    <cellStyle name="60% - アクセント 6 3" xfId="105"/>
    <cellStyle name="アクセント 1 2" xfId="28"/>
    <cellStyle name="アクセント 1 2 2" xfId="85"/>
    <cellStyle name="アクセント 1 3" xfId="106"/>
    <cellStyle name="アクセント 2 2" xfId="29"/>
    <cellStyle name="アクセント 2 2 2" xfId="133"/>
    <cellStyle name="アクセント 2 3" xfId="107"/>
    <cellStyle name="アクセント 3 2" xfId="30"/>
    <cellStyle name="アクセント 3 2 2" xfId="65"/>
    <cellStyle name="アクセント 3 3" xfId="108"/>
    <cellStyle name="アクセント 4 2" xfId="31"/>
    <cellStyle name="アクセント 4 2 2" xfId="78"/>
    <cellStyle name="アクセント 4 3" xfId="109"/>
    <cellStyle name="アクセント 5 2" xfId="32"/>
    <cellStyle name="アクセント 5 2 2" xfId="139"/>
    <cellStyle name="アクセント 5 3" xfId="110"/>
    <cellStyle name="アクセント 6 2" xfId="33"/>
    <cellStyle name="アクセント 6 2 2" xfId="77"/>
    <cellStyle name="アクセント 6 3" xfId="111"/>
    <cellStyle name="タイトル 2" xfId="34"/>
    <cellStyle name="タイトル 2 2" xfId="70"/>
    <cellStyle name="タイトル 3" xfId="112"/>
    <cellStyle name="チェック セル 2" xfId="35"/>
    <cellStyle name="チェック セル 2 2" xfId="145"/>
    <cellStyle name="チェック セル 3" xfId="113"/>
    <cellStyle name="どちらでもない 2" xfId="36"/>
    <cellStyle name="どちらでもない 2 2" xfId="136"/>
    <cellStyle name="どちらでもない 3" xfId="114"/>
    <cellStyle name="メモ 2" xfId="37"/>
    <cellStyle name="メモ 2 2" xfId="81"/>
    <cellStyle name="メモ 3" xfId="38"/>
    <cellStyle name="メモ 4" xfId="115"/>
    <cellStyle name="リンク セル 2" xfId="39"/>
    <cellStyle name="リンク セル 2 2" xfId="143"/>
    <cellStyle name="リンク セル 3" xfId="116"/>
    <cellStyle name="悪い 2" xfId="40"/>
    <cellStyle name="悪い 2 2" xfId="130"/>
    <cellStyle name="悪い 3" xfId="117"/>
    <cellStyle name="計算 2" xfId="41"/>
    <cellStyle name="計算 2 2" xfId="84"/>
    <cellStyle name="計算 3" xfId="118"/>
    <cellStyle name="警告文 2" xfId="42"/>
    <cellStyle name="警告文 2 2" xfId="72"/>
    <cellStyle name="警告文 3" xfId="119"/>
    <cellStyle name="桁区切り" xfId="1" builtinId="6"/>
    <cellStyle name="桁区切り 2" xfId="4"/>
    <cellStyle name="桁区切り 3" xfId="54"/>
    <cellStyle name="桁区切り 4" xfId="55"/>
    <cellStyle name="桁区切り 5" xfId="56"/>
    <cellStyle name="桁区切り 6" xfId="60"/>
    <cellStyle name="桁区切り 7" xfId="63"/>
    <cellStyle name="見出し 1 2" xfId="43"/>
    <cellStyle name="見出し 1 2 2" xfId="144"/>
    <cellStyle name="見出し 1 3" xfId="120"/>
    <cellStyle name="見出し 2 2" xfId="44"/>
    <cellStyle name="見出し 2 2 2" xfId="135"/>
    <cellStyle name="見出し 2 3" xfId="121"/>
    <cellStyle name="見出し 3 2" xfId="45"/>
    <cellStyle name="見出し 3 2 2" xfId="82"/>
    <cellStyle name="見出し 3 3" xfId="122"/>
    <cellStyle name="見出し 4 2" xfId="46"/>
    <cellStyle name="見出し 4 2 2" xfId="137"/>
    <cellStyle name="見出し 4 3" xfId="123"/>
    <cellStyle name="集計 2" xfId="47"/>
    <cellStyle name="集計 2 2" xfId="83"/>
    <cellStyle name="集計 3" xfId="124"/>
    <cellStyle name="出力 2" xfId="48"/>
    <cellStyle name="出力 2 2" xfId="131"/>
    <cellStyle name="出力 3" xfId="125"/>
    <cellStyle name="説明文 2" xfId="49"/>
    <cellStyle name="説明文 2 2" xfId="132"/>
    <cellStyle name="説明文 3" xfId="126"/>
    <cellStyle name="入力 2" xfId="50"/>
    <cellStyle name="入力 2 2" xfId="79"/>
    <cellStyle name="入力 3" xfId="127"/>
    <cellStyle name="標準" xfId="0" builtinId="0"/>
    <cellStyle name="標準 2" xfId="3"/>
    <cellStyle name="標準 2 2" xfId="57"/>
    <cellStyle name="標準 2 2 2" xfId="58"/>
    <cellStyle name="標準 3" xfId="5"/>
    <cellStyle name="標準 3 2" xfId="53"/>
    <cellStyle name="標準 4" xfId="9"/>
    <cellStyle name="標準 4 2" xfId="52"/>
    <cellStyle name="標準 5" xfId="59"/>
    <cellStyle name="標準 6" xfId="62"/>
    <cellStyle name="標準 7" xfId="61"/>
    <cellStyle name="標準_98統計書19-02各種選挙投票状況" xfId="8"/>
    <cellStyle name="標準_どう " xfId="6"/>
    <cellStyle name="標準_印刷用（2-15）" xfId="7"/>
    <cellStyle name="未定義" xfId="2"/>
    <cellStyle name="良い 2" xfId="51"/>
    <cellStyle name="良い 2 2" xfId="129"/>
    <cellStyle name="良い 3" xfId="1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4</xdr:row>
      <xdr:rowOff>0</xdr:rowOff>
    </xdr:to>
    <xdr:cxnSp macro="">
      <xdr:nvCxnSpPr>
        <xdr:cNvPr id="2" name="AutoShape 1"/>
        <xdr:cNvCxnSpPr>
          <a:cxnSpLocks noChangeShapeType="1"/>
        </xdr:cNvCxnSpPr>
      </xdr:nvCxnSpPr>
      <xdr:spPr bwMode="auto">
        <a:xfrm>
          <a:off x="9525" y="400050"/>
          <a:ext cx="1038225" cy="4381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4</xdr:row>
      <xdr:rowOff>0</xdr:rowOff>
    </xdr:to>
    <xdr:sp macro="" textlink="">
      <xdr:nvSpPr>
        <xdr:cNvPr id="2" name="Line 1"/>
        <xdr:cNvSpPr>
          <a:spLocks noChangeShapeType="1"/>
        </xdr:cNvSpPr>
      </xdr:nvSpPr>
      <xdr:spPr bwMode="auto">
        <a:xfrm>
          <a:off x="9525" y="457200"/>
          <a:ext cx="57150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1</xdr:col>
      <xdr:colOff>0</xdr:colOff>
      <xdr:row>4</xdr:row>
      <xdr:rowOff>0</xdr:rowOff>
    </xdr:to>
    <xdr:sp macro="" textlink="">
      <xdr:nvSpPr>
        <xdr:cNvPr id="3" name="Line 1"/>
        <xdr:cNvSpPr>
          <a:spLocks noChangeShapeType="1"/>
        </xdr:cNvSpPr>
      </xdr:nvSpPr>
      <xdr:spPr bwMode="auto">
        <a:xfrm>
          <a:off x="9525" y="457200"/>
          <a:ext cx="57150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9525</xdr:rowOff>
    </xdr:from>
    <xdr:to>
      <xdr:col>2</xdr:col>
      <xdr:colOff>0</xdr:colOff>
      <xdr:row>4</xdr:row>
      <xdr:rowOff>0</xdr:rowOff>
    </xdr:to>
    <xdr:sp macro="" textlink="">
      <xdr:nvSpPr>
        <xdr:cNvPr id="2" name="Line 1"/>
        <xdr:cNvSpPr>
          <a:spLocks noChangeShapeType="1"/>
        </xdr:cNvSpPr>
      </xdr:nvSpPr>
      <xdr:spPr bwMode="auto">
        <a:xfrm>
          <a:off x="600075" y="381000"/>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13</xdr:col>
      <xdr:colOff>9525</xdr:colOff>
      <xdr:row>2</xdr:row>
      <xdr:rowOff>9525</xdr:rowOff>
    </xdr:from>
    <xdr:to>
      <xdr:col>14</xdr:col>
      <xdr:colOff>0</xdr:colOff>
      <xdr:row>4</xdr:row>
      <xdr:rowOff>0</xdr:rowOff>
    </xdr:to>
    <xdr:sp macro="" textlink="">
      <xdr:nvSpPr>
        <xdr:cNvPr id="3" name="Line 8"/>
        <xdr:cNvSpPr>
          <a:spLocks noChangeShapeType="1"/>
        </xdr:cNvSpPr>
      </xdr:nvSpPr>
      <xdr:spPr bwMode="auto">
        <a:xfrm>
          <a:off x="7200900" y="381000"/>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25</xdr:col>
      <xdr:colOff>9525</xdr:colOff>
      <xdr:row>2</xdr:row>
      <xdr:rowOff>9525</xdr:rowOff>
    </xdr:from>
    <xdr:to>
      <xdr:col>26</xdr:col>
      <xdr:colOff>0</xdr:colOff>
      <xdr:row>4</xdr:row>
      <xdr:rowOff>0</xdr:rowOff>
    </xdr:to>
    <xdr:sp macro="" textlink="">
      <xdr:nvSpPr>
        <xdr:cNvPr id="4" name="Line 9"/>
        <xdr:cNvSpPr>
          <a:spLocks noChangeShapeType="1"/>
        </xdr:cNvSpPr>
      </xdr:nvSpPr>
      <xdr:spPr bwMode="auto">
        <a:xfrm>
          <a:off x="13801725" y="381000"/>
          <a:ext cx="7239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9525</xdr:colOff>
      <xdr:row>2</xdr:row>
      <xdr:rowOff>9525</xdr:rowOff>
    </xdr:from>
    <xdr:to>
      <xdr:col>2</xdr:col>
      <xdr:colOff>0</xdr:colOff>
      <xdr:row>4</xdr:row>
      <xdr:rowOff>0</xdr:rowOff>
    </xdr:to>
    <xdr:sp macro="" textlink="">
      <xdr:nvSpPr>
        <xdr:cNvPr id="5" name="Line 1"/>
        <xdr:cNvSpPr>
          <a:spLocks noChangeShapeType="1"/>
        </xdr:cNvSpPr>
      </xdr:nvSpPr>
      <xdr:spPr bwMode="auto">
        <a:xfrm>
          <a:off x="590550" y="390525"/>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13</xdr:col>
      <xdr:colOff>9525</xdr:colOff>
      <xdr:row>2</xdr:row>
      <xdr:rowOff>9525</xdr:rowOff>
    </xdr:from>
    <xdr:to>
      <xdr:col>14</xdr:col>
      <xdr:colOff>0</xdr:colOff>
      <xdr:row>4</xdr:row>
      <xdr:rowOff>0</xdr:rowOff>
    </xdr:to>
    <xdr:sp macro="" textlink="">
      <xdr:nvSpPr>
        <xdr:cNvPr id="6" name="Line 8"/>
        <xdr:cNvSpPr>
          <a:spLocks noChangeShapeType="1"/>
        </xdr:cNvSpPr>
      </xdr:nvSpPr>
      <xdr:spPr bwMode="auto">
        <a:xfrm>
          <a:off x="7029450" y="390525"/>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25</xdr:col>
      <xdr:colOff>9525</xdr:colOff>
      <xdr:row>2</xdr:row>
      <xdr:rowOff>9525</xdr:rowOff>
    </xdr:from>
    <xdr:to>
      <xdr:col>26</xdr:col>
      <xdr:colOff>0</xdr:colOff>
      <xdr:row>4</xdr:row>
      <xdr:rowOff>0</xdr:rowOff>
    </xdr:to>
    <xdr:sp macro="" textlink="">
      <xdr:nvSpPr>
        <xdr:cNvPr id="7" name="Line 9"/>
        <xdr:cNvSpPr>
          <a:spLocks noChangeShapeType="1"/>
        </xdr:cNvSpPr>
      </xdr:nvSpPr>
      <xdr:spPr bwMode="auto">
        <a:xfrm>
          <a:off x="13468350" y="390525"/>
          <a:ext cx="7239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0</xdr:colOff>
      <xdr:row>2</xdr:row>
      <xdr:rowOff>0</xdr:rowOff>
    </xdr:to>
    <xdr:sp macro="" textlink="">
      <xdr:nvSpPr>
        <xdr:cNvPr id="5121" name="Line 1"/>
        <xdr:cNvSpPr>
          <a:spLocks noChangeShapeType="1"/>
        </xdr:cNvSpPr>
      </xdr:nvSpPr>
      <xdr:spPr bwMode="auto">
        <a:xfrm>
          <a:off x="600075" y="381000"/>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11</xdr:col>
      <xdr:colOff>9525</xdr:colOff>
      <xdr:row>0</xdr:row>
      <xdr:rowOff>9525</xdr:rowOff>
    </xdr:from>
    <xdr:to>
      <xdr:col>12</xdr:col>
      <xdr:colOff>0</xdr:colOff>
      <xdr:row>2</xdr:row>
      <xdr:rowOff>0</xdr:rowOff>
    </xdr:to>
    <xdr:sp macro="" textlink="">
      <xdr:nvSpPr>
        <xdr:cNvPr id="5122" name="Line 8"/>
        <xdr:cNvSpPr>
          <a:spLocks noChangeShapeType="1"/>
        </xdr:cNvSpPr>
      </xdr:nvSpPr>
      <xdr:spPr bwMode="auto">
        <a:xfrm>
          <a:off x="7200900" y="381000"/>
          <a:ext cx="704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22</xdr:col>
      <xdr:colOff>9525</xdr:colOff>
      <xdr:row>0</xdr:row>
      <xdr:rowOff>9525</xdr:rowOff>
    </xdr:from>
    <xdr:to>
      <xdr:col>23</xdr:col>
      <xdr:colOff>0</xdr:colOff>
      <xdr:row>2</xdr:row>
      <xdr:rowOff>0</xdr:rowOff>
    </xdr:to>
    <xdr:sp macro="" textlink="">
      <xdr:nvSpPr>
        <xdr:cNvPr id="5" name="Line 8"/>
        <xdr:cNvSpPr>
          <a:spLocks noChangeShapeType="1"/>
        </xdr:cNvSpPr>
      </xdr:nvSpPr>
      <xdr:spPr bwMode="auto">
        <a:xfrm>
          <a:off x="5876925" y="9525"/>
          <a:ext cx="87630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21</xdr:row>
      <xdr:rowOff>28575</xdr:rowOff>
    </xdr:from>
    <xdr:to>
      <xdr:col>1</xdr:col>
      <xdr:colOff>707968</xdr:colOff>
      <xdr:row>23</xdr:row>
      <xdr:rowOff>0</xdr:rowOff>
    </xdr:to>
    <xdr:sp macro="" textlink="">
      <xdr:nvSpPr>
        <xdr:cNvPr id="2" name="Line 1"/>
        <xdr:cNvSpPr>
          <a:spLocks noChangeShapeType="1"/>
        </xdr:cNvSpPr>
      </xdr:nvSpPr>
      <xdr:spPr bwMode="auto">
        <a:xfrm>
          <a:off x="38101" y="5619750"/>
          <a:ext cx="927042"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28575</xdr:rowOff>
    </xdr:from>
    <xdr:to>
      <xdr:col>1</xdr:col>
      <xdr:colOff>790575</xdr:colOff>
      <xdr:row>4</xdr:row>
      <xdr:rowOff>0</xdr:rowOff>
    </xdr:to>
    <xdr:sp macro="" textlink="">
      <xdr:nvSpPr>
        <xdr:cNvPr id="3" name="Line 2"/>
        <xdr:cNvSpPr>
          <a:spLocks noChangeShapeType="1"/>
        </xdr:cNvSpPr>
      </xdr:nvSpPr>
      <xdr:spPr bwMode="auto">
        <a:xfrm>
          <a:off x="19050" y="419100"/>
          <a:ext cx="97155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28575</xdr:rowOff>
    </xdr:from>
    <xdr:to>
      <xdr:col>1</xdr:col>
      <xdr:colOff>790575</xdr:colOff>
      <xdr:row>4</xdr:row>
      <xdr:rowOff>0</xdr:rowOff>
    </xdr:to>
    <xdr:sp macro="" textlink="">
      <xdr:nvSpPr>
        <xdr:cNvPr id="5" name="Line 2"/>
        <xdr:cNvSpPr>
          <a:spLocks noChangeShapeType="1"/>
        </xdr:cNvSpPr>
      </xdr:nvSpPr>
      <xdr:spPr bwMode="auto">
        <a:xfrm>
          <a:off x="19050" y="419100"/>
          <a:ext cx="97155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19050</xdr:rowOff>
    </xdr:from>
    <xdr:to>
      <xdr:col>3</xdr:col>
      <xdr:colOff>9525</xdr:colOff>
      <xdr:row>4</xdr:row>
      <xdr:rowOff>0</xdr:rowOff>
    </xdr:to>
    <xdr:cxnSp macro="">
      <xdr:nvCxnSpPr>
        <xdr:cNvPr id="3" name="AutoShape 4"/>
        <xdr:cNvCxnSpPr>
          <a:cxnSpLocks noChangeShapeType="1"/>
        </xdr:cNvCxnSpPr>
      </xdr:nvCxnSpPr>
      <xdr:spPr bwMode="auto">
        <a:xfrm>
          <a:off x="0" y="476250"/>
          <a:ext cx="857250" cy="4762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25</xdr:row>
      <xdr:rowOff>28575</xdr:rowOff>
    </xdr:from>
    <xdr:to>
      <xdr:col>4</xdr:col>
      <xdr:colOff>0</xdr:colOff>
      <xdr:row>26</xdr:row>
      <xdr:rowOff>238125</xdr:rowOff>
    </xdr:to>
    <xdr:cxnSp macro="">
      <xdr:nvCxnSpPr>
        <xdr:cNvPr id="4" name="AutoShape 4"/>
        <xdr:cNvCxnSpPr>
          <a:cxnSpLocks noChangeShapeType="1"/>
        </xdr:cNvCxnSpPr>
      </xdr:nvCxnSpPr>
      <xdr:spPr bwMode="auto">
        <a:xfrm>
          <a:off x="0" y="6057900"/>
          <a:ext cx="1343025" cy="4572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20638</xdr:rowOff>
    </xdr:from>
    <xdr:to>
      <xdr:col>3</xdr:col>
      <xdr:colOff>2209800</xdr:colOff>
      <xdr:row>3</xdr:row>
      <xdr:rowOff>257175</xdr:rowOff>
    </xdr:to>
    <xdr:cxnSp macro="">
      <xdr:nvCxnSpPr>
        <xdr:cNvPr id="2" name="直線コネクタ 1"/>
        <xdr:cNvCxnSpPr/>
      </xdr:nvCxnSpPr>
      <xdr:spPr bwMode="auto">
        <a:xfrm>
          <a:off x="0" y="496888"/>
          <a:ext cx="3152775" cy="503237"/>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0</xdr:col>
      <xdr:colOff>0</xdr:colOff>
      <xdr:row>19</xdr:row>
      <xdr:rowOff>20638</xdr:rowOff>
    </xdr:from>
    <xdr:to>
      <xdr:col>4</xdr:col>
      <xdr:colOff>9525</xdr:colOff>
      <xdr:row>21</xdr:row>
      <xdr:rowOff>9525</xdr:rowOff>
    </xdr:to>
    <xdr:cxnSp macro="">
      <xdr:nvCxnSpPr>
        <xdr:cNvPr id="3" name="直線コネクタ 2"/>
        <xdr:cNvCxnSpPr/>
      </xdr:nvCxnSpPr>
      <xdr:spPr bwMode="auto">
        <a:xfrm>
          <a:off x="0" y="5649913"/>
          <a:ext cx="3171825" cy="522287"/>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19051</xdr:rowOff>
    </xdr:from>
    <xdr:to>
      <xdr:col>6</xdr:col>
      <xdr:colOff>284018</xdr:colOff>
      <xdr:row>5</xdr:row>
      <xdr:rowOff>1</xdr:rowOff>
    </xdr:to>
    <xdr:sp macro="" textlink="">
      <xdr:nvSpPr>
        <xdr:cNvPr id="4" name="Line 5"/>
        <xdr:cNvSpPr>
          <a:spLocks noChangeShapeType="1"/>
        </xdr:cNvSpPr>
      </xdr:nvSpPr>
      <xdr:spPr bwMode="auto">
        <a:xfrm>
          <a:off x="0" y="7145483"/>
          <a:ext cx="2206336" cy="4918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xdr:row>
      <xdr:rowOff>19049</xdr:rowOff>
    </xdr:from>
    <xdr:to>
      <xdr:col>5</xdr:col>
      <xdr:colOff>9525</xdr:colOff>
      <xdr:row>19</xdr:row>
      <xdr:rowOff>219074</xdr:rowOff>
    </xdr:to>
    <xdr:sp macro="" textlink="">
      <xdr:nvSpPr>
        <xdr:cNvPr id="3" name="Line 5"/>
        <xdr:cNvSpPr>
          <a:spLocks noChangeShapeType="1"/>
        </xdr:cNvSpPr>
      </xdr:nvSpPr>
      <xdr:spPr bwMode="auto">
        <a:xfrm>
          <a:off x="9525" y="4533899"/>
          <a:ext cx="162877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28575</xdr:rowOff>
    </xdr:from>
    <xdr:to>
      <xdr:col>2</xdr:col>
      <xdr:colOff>9525</xdr:colOff>
      <xdr:row>4</xdr:row>
      <xdr:rowOff>0</xdr:rowOff>
    </xdr:to>
    <xdr:sp macro="" textlink="">
      <xdr:nvSpPr>
        <xdr:cNvPr id="2" name="Line 1"/>
        <xdr:cNvSpPr>
          <a:spLocks noChangeShapeType="1"/>
        </xdr:cNvSpPr>
      </xdr:nvSpPr>
      <xdr:spPr bwMode="auto">
        <a:xfrm>
          <a:off x="0" y="466725"/>
          <a:ext cx="23241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1.4/StarOffice/Base/Temp/SOT281567235/SOT34F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資料"/>
      <sheetName val="人口・世帯・異動"/>
      <sheetName val="大字別"/>
      <sheetName val="年令別（全市・町別）"/>
      <sheetName val="年間推移"/>
      <sheetName val="記者提供資料"/>
      <sheetName val="ホームページ"/>
      <sheetName val="ポスター"/>
    </sheetNames>
    <sheetDataSet>
      <sheetData sheetId="0">
        <row r="6">
          <cell r="F6">
            <v>81</v>
          </cell>
          <cell r="J6">
            <v>26</v>
          </cell>
          <cell r="N6">
            <v>3</v>
          </cell>
          <cell r="R6">
            <v>17</v>
          </cell>
        </row>
        <row r="26">
          <cell r="B26">
            <v>14</v>
          </cell>
          <cell r="F26">
            <v>1</v>
          </cell>
          <cell r="J26">
            <v>2</v>
          </cell>
          <cell r="N26">
            <v>3</v>
          </cell>
          <cell r="R26">
            <v>5</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Q37"/>
  <sheetViews>
    <sheetView defaultGridColor="0" view="pageBreakPreview" topLeftCell="A4" colorId="22" zoomScale="85" zoomScaleNormal="87" zoomScaleSheetLayoutView="85" workbookViewId="0">
      <selection activeCell="G19" sqref="G19:G24"/>
    </sheetView>
  </sheetViews>
  <sheetFormatPr defaultColWidth="15.09765625" defaultRowHeight="16.5"/>
  <cols>
    <col min="1" max="1" width="15.69921875" style="90" customWidth="1"/>
    <col min="2" max="7" width="13.69921875" style="89" customWidth="1"/>
    <col min="8" max="246" width="15.09765625" style="89"/>
    <col min="247" max="247" width="15.69921875" style="89" customWidth="1"/>
    <col min="248" max="249" width="0" style="89" hidden="1" customWidth="1"/>
    <col min="250" max="256" width="11.59765625" style="89" customWidth="1"/>
    <col min="257" max="502" width="15.09765625" style="89"/>
    <col min="503" max="503" width="15.69921875" style="89" customWidth="1"/>
    <col min="504" max="505" width="0" style="89" hidden="1" customWidth="1"/>
    <col min="506" max="512" width="11.59765625" style="89" customWidth="1"/>
    <col min="513" max="758" width="15.09765625" style="89"/>
    <col min="759" max="759" width="15.69921875" style="89" customWidth="1"/>
    <col min="760" max="761" width="0" style="89" hidden="1" customWidth="1"/>
    <col min="762" max="768" width="11.59765625" style="89" customWidth="1"/>
    <col min="769" max="1014" width="15.09765625" style="89"/>
    <col min="1015" max="1015" width="15.69921875" style="89" customWidth="1"/>
    <col min="1016" max="1017" width="0" style="89" hidden="1" customWidth="1"/>
    <col min="1018" max="1024" width="11.59765625" style="89" customWidth="1"/>
    <col min="1025" max="1270" width="15.09765625" style="89"/>
    <col min="1271" max="1271" width="15.69921875" style="89" customWidth="1"/>
    <col min="1272" max="1273" width="0" style="89" hidden="1" customWidth="1"/>
    <col min="1274" max="1280" width="11.59765625" style="89" customWidth="1"/>
    <col min="1281" max="1526" width="15.09765625" style="89"/>
    <col min="1527" max="1527" width="15.69921875" style="89" customWidth="1"/>
    <col min="1528" max="1529" width="0" style="89" hidden="1" customWidth="1"/>
    <col min="1530" max="1536" width="11.59765625" style="89" customWidth="1"/>
    <col min="1537" max="1782" width="15.09765625" style="89"/>
    <col min="1783" max="1783" width="15.69921875" style="89" customWidth="1"/>
    <col min="1784" max="1785" width="0" style="89" hidden="1" customWidth="1"/>
    <col min="1786" max="1792" width="11.59765625" style="89" customWidth="1"/>
    <col min="1793" max="2038" width="15.09765625" style="89"/>
    <col min="2039" max="2039" width="15.69921875" style="89" customWidth="1"/>
    <col min="2040" max="2041" width="0" style="89" hidden="1" customWidth="1"/>
    <col min="2042" max="2048" width="11.59765625" style="89" customWidth="1"/>
    <col min="2049" max="2294" width="15.09765625" style="89"/>
    <col min="2295" max="2295" width="15.69921875" style="89" customWidth="1"/>
    <col min="2296" max="2297" width="0" style="89" hidden="1" customWidth="1"/>
    <col min="2298" max="2304" width="11.59765625" style="89" customWidth="1"/>
    <col min="2305" max="2550" width="15.09765625" style="89"/>
    <col min="2551" max="2551" width="15.69921875" style="89" customWidth="1"/>
    <col min="2552" max="2553" width="0" style="89" hidden="1" customWidth="1"/>
    <col min="2554" max="2560" width="11.59765625" style="89" customWidth="1"/>
    <col min="2561" max="2806" width="15.09765625" style="89"/>
    <col min="2807" max="2807" width="15.69921875" style="89" customWidth="1"/>
    <col min="2808" max="2809" width="0" style="89" hidden="1" customWidth="1"/>
    <col min="2810" max="2816" width="11.59765625" style="89" customWidth="1"/>
    <col min="2817" max="3062" width="15.09765625" style="89"/>
    <col min="3063" max="3063" width="15.69921875" style="89" customWidth="1"/>
    <col min="3064" max="3065" width="0" style="89" hidden="1" customWidth="1"/>
    <col min="3066" max="3072" width="11.59765625" style="89" customWidth="1"/>
    <col min="3073" max="3318" width="15.09765625" style="89"/>
    <col min="3319" max="3319" width="15.69921875" style="89" customWidth="1"/>
    <col min="3320" max="3321" width="0" style="89" hidden="1" customWidth="1"/>
    <col min="3322" max="3328" width="11.59765625" style="89" customWidth="1"/>
    <col min="3329" max="3574" width="15.09765625" style="89"/>
    <col min="3575" max="3575" width="15.69921875" style="89" customWidth="1"/>
    <col min="3576" max="3577" width="0" style="89" hidden="1" customWidth="1"/>
    <col min="3578" max="3584" width="11.59765625" style="89" customWidth="1"/>
    <col min="3585" max="3830" width="15.09765625" style="89"/>
    <col min="3831" max="3831" width="15.69921875" style="89" customWidth="1"/>
    <col min="3832" max="3833" width="0" style="89" hidden="1" customWidth="1"/>
    <col min="3834" max="3840" width="11.59765625" style="89" customWidth="1"/>
    <col min="3841" max="4086" width="15.09765625" style="89"/>
    <col min="4087" max="4087" width="15.69921875" style="89" customWidth="1"/>
    <col min="4088" max="4089" width="0" style="89" hidden="1" customWidth="1"/>
    <col min="4090" max="4096" width="11.59765625" style="89" customWidth="1"/>
    <col min="4097" max="4342" width="15.09765625" style="89"/>
    <col min="4343" max="4343" width="15.69921875" style="89" customWidth="1"/>
    <col min="4344" max="4345" width="0" style="89" hidden="1" customWidth="1"/>
    <col min="4346" max="4352" width="11.59765625" style="89" customWidth="1"/>
    <col min="4353" max="4598" width="15.09765625" style="89"/>
    <col min="4599" max="4599" width="15.69921875" style="89" customWidth="1"/>
    <col min="4600" max="4601" width="0" style="89" hidden="1" customWidth="1"/>
    <col min="4602" max="4608" width="11.59765625" style="89" customWidth="1"/>
    <col min="4609" max="4854" width="15.09765625" style="89"/>
    <col min="4855" max="4855" width="15.69921875" style="89" customWidth="1"/>
    <col min="4856" max="4857" width="0" style="89" hidden="1" customWidth="1"/>
    <col min="4858" max="4864" width="11.59765625" style="89" customWidth="1"/>
    <col min="4865" max="5110" width="15.09765625" style="89"/>
    <col min="5111" max="5111" width="15.69921875" style="89" customWidth="1"/>
    <col min="5112" max="5113" width="0" style="89" hidden="1" customWidth="1"/>
    <col min="5114" max="5120" width="11.59765625" style="89" customWidth="1"/>
    <col min="5121" max="5366" width="15.09765625" style="89"/>
    <col min="5367" max="5367" width="15.69921875" style="89" customWidth="1"/>
    <col min="5368" max="5369" width="0" style="89" hidden="1" customWidth="1"/>
    <col min="5370" max="5376" width="11.59765625" style="89" customWidth="1"/>
    <col min="5377" max="5622" width="15.09765625" style="89"/>
    <col min="5623" max="5623" width="15.69921875" style="89" customWidth="1"/>
    <col min="5624" max="5625" width="0" style="89" hidden="1" customWidth="1"/>
    <col min="5626" max="5632" width="11.59765625" style="89" customWidth="1"/>
    <col min="5633" max="5878" width="15.09765625" style="89"/>
    <col min="5879" max="5879" width="15.69921875" style="89" customWidth="1"/>
    <col min="5880" max="5881" width="0" style="89" hidden="1" customWidth="1"/>
    <col min="5882" max="5888" width="11.59765625" style="89" customWidth="1"/>
    <col min="5889" max="6134" width="15.09765625" style="89"/>
    <col min="6135" max="6135" width="15.69921875" style="89" customWidth="1"/>
    <col min="6136" max="6137" width="0" style="89" hidden="1" customWidth="1"/>
    <col min="6138" max="6144" width="11.59765625" style="89" customWidth="1"/>
    <col min="6145" max="6390" width="15.09765625" style="89"/>
    <col min="6391" max="6391" width="15.69921875" style="89" customWidth="1"/>
    <col min="6392" max="6393" width="0" style="89" hidden="1" customWidth="1"/>
    <col min="6394" max="6400" width="11.59765625" style="89" customWidth="1"/>
    <col min="6401" max="6646" width="15.09765625" style="89"/>
    <col min="6647" max="6647" width="15.69921875" style="89" customWidth="1"/>
    <col min="6648" max="6649" width="0" style="89" hidden="1" customWidth="1"/>
    <col min="6650" max="6656" width="11.59765625" style="89" customWidth="1"/>
    <col min="6657" max="6902" width="15.09765625" style="89"/>
    <col min="6903" max="6903" width="15.69921875" style="89" customWidth="1"/>
    <col min="6904" max="6905" width="0" style="89" hidden="1" customWidth="1"/>
    <col min="6906" max="6912" width="11.59765625" style="89" customWidth="1"/>
    <col min="6913" max="7158" width="15.09765625" style="89"/>
    <col min="7159" max="7159" width="15.69921875" style="89" customWidth="1"/>
    <col min="7160" max="7161" width="0" style="89" hidden="1" customWidth="1"/>
    <col min="7162" max="7168" width="11.59765625" style="89" customWidth="1"/>
    <col min="7169" max="7414" width="15.09765625" style="89"/>
    <col min="7415" max="7415" width="15.69921875" style="89" customWidth="1"/>
    <col min="7416" max="7417" width="0" style="89" hidden="1" customWidth="1"/>
    <col min="7418" max="7424" width="11.59765625" style="89" customWidth="1"/>
    <col min="7425" max="7670" width="15.09765625" style="89"/>
    <col min="7671" max="7671" width="15.69921875" style="89" customWidth="1"/>
    <col min="7672" max="7673" width="0" style="89" hidden="1" customWidth="1"/>
    <col min="7674" max="7680" width="11.59765625" style="89" customWidth="1"/>
    <col min="7681" max="7926" width="15.09765625" style="89"/>
    <col min="7927" max="7927" width="15.69921875" style="89" customWidth="1"/>
    <col min="7928" max="7929" width="0" style="89" hidden="1" customWidth="1"/>
    <col min="7930" max="7936" width="11.59765625" style="89" customWidth="1"/>
    <col min="7937" max="8182" width="15.09765625" style="89"/>
    <col min="8183" max="8183" width="15.69921875" style="89" customWidth="1"/>
    <col min="8184" max="8185" width="0" style="89" hidden="1" customWidth="1"/>
    <col min="8186" max="8192" width="11.59765625" style="89" customWidth="1"/>
    <col min="8193" max="8438" width="15.09765625" style="89"/>
    <col min="8439" max="8439" width="15.69921875" style="89" customWidth="1"/>
    <col min="8440" max="8441" width="0" style="89" hidden="1" customWidth="1"/>
    <col min="8442" max="8448" width="11.59765625" style="89" customWidth="1"/>
    <col min="8449" max="8694" width="15.09765625" style="89"/>
    <col min="8695" max="8695" width="15.69921875" style="89" customWidth="1"/>
    <col min="8696" max="8697" width="0" style="89" hidden="1" customWidth="1"/>
    <col min="8698" max="8704" width="11.59765625" style="89" customWidth="1"/>
    <col min="8705" max="8950" width="15.09765625" style="89"/>
    <col min="8951" max="8951" width="15.69921875" style="89" customWidth="1"/>
    <col min="8952" max="8953" width="0" style="89" hidden="1" customWidth="1"/>
    <col min="8954" max="8960" width="11.59765625" style="89" customWidth="1"/>
    <col min="8961" max="9206" width="15.09765625" style="89"/>
    <col min="9207" max="9207" width="15.69921875" style="89" customWidth="1"/>
    <col min="9208" max="9209" width="0" style="89" hidden="1" customWidth="1"/>
    <col min="9210" max="9216" width="11.59765625" style="89" customWidth="1"/>
    <col min="9217" max="9462" width="15.09765625" style="89"/>
    <col min="9463" max="9463" width="15.69921875" style="89" customWidth="1"/>
    <col min="9464" max="9465" width="0" style="89" hidden="1" customWidth="1"/>
    <col min="9466" max="9472" width="11.59765625" style="89" customWidth="1"/>
    <col min="9473" max="9718" width="15.09765625" style="89"/>
    <col min="9719" max="9719" width="15.69921875" style="89" customWidth="1"/>
    <col min="9720" max="9721" width="0" style="89" hidden="1" customWidth="1"/>
    <col min="9722" max="9728" width="11.59765625" style="89" customWidth="1"/>
    <col min="9729" max="9974" width="15.09765625" style="89"/>
    <col min="9975" max="9975" width="15.69921875" style="89" customWidth="1"/>
    <col min="9976" max="9977" width="0" style="89" hidden="1" customWidth="1"/>
    <col min="9978" max="9984" width="11.59765625" style="89" customWidth="1"/>
    <col min="9985" max="10230" width="15.09765625" style="89"/>
    <col min="10231" max="10231" width="15.69921875" style="89" customWidth="1"/>
    <col min="10232" max="10233" width="0" style="89" hidden="1" customWidth="1"/>
    <col min="10234" max="10240" width="11.59765625" style="89" customWidth="1"/>
    <col min="10241" max="10486" width="15.09765625" style="89"/>
    <col min="10487" max="10487" width="15.69921875" style="89" customWidth="1"/>
    <col min="10488" max="10489" width="0" style="89" hidden="1" customWidth="1"/>
    <col min="10490" max="10496" width="11.59765625" style="89" customWidth="1"/>
    <col min="10497" max="10742" width="15.09765625" style="89"/>
    <col min="10743" max="10743" width="15.69921875" style="89" customWidth="1"/>
    <col min="10744" max="10745" width="0" style="89" hidden="1" customWidth="1"/>
    <col min="10746" max="10752" width="11.59765625" style="89" customWidth="1"/>
    <col min="10753" max="10998" width="15.09765625" style="89"/>
    <col min="10999" max="10999" width="15.69921875" style="89" customWidth="1"/>
    <col min="11000" max="11001" width="0" style="89" hidden="1" customWidth="1"/>
    <col min="11002" max="11008" width="11.59765625" style="89" customWidth="1"/>
    <col min="11009" max="11254" width="15.09765625" style="89"/>
    <col min="11255" max="11255" width="15.69921875" style="89" customWidth="1"/>
    <col min="11256" max="11257" width="0" style="89" hidden="1" customWidth="1"/>
    <col min="11258" max="11264" width="11.59765625" style="89" customWidth="1"/>
    <col min="11265" max="11510" width="15.09765625" style="89"/>
    <col min="11511" max="11511" width="15.69921875" style="89" customWidth="1"/>
    <col min="11512" max="11513" width="0" style="89" hidden="1" customWidth="1"/>
    <col min="11514" max="11520" width="11.59765625" style="89" customWidth="1"/>
    <col min="11521" max="11766" width="15.09765625" style="89"/>
    <col min="11767" max="11767" width="15.69921875" style="89" customWidth="1"/>
    <col min="11768" max="11769" width="0" style="89" hidden="1" customWidth="1"/>
    <col min="11770" max="11776" width="11.59765625" style="89" customWidth="1"/>
    <col min="11777" max="12022" width="15.09765625" style="89"/>
    <col min="12023" max="12023" width="15.69921875" style="89" customWidth="1"/>
    <col min="12024" max="12025" width="0" style="89" hidden="1" customWidth="1"/>
    <col min="12026" max="12032" width="11.59765625" style="89" customWidth="1"/>
    <col min="12033" max="12278" width="15.09765625" style="89"/>
    <col min="12279" max="12279" width="15.69921875" style="89" customWidth="1"/>
    <col min="12280" max="12281" width="0" style="89" hidden="1" customWidth="1"/>
    <col min="12282" max="12288" width="11.59765625" style="89" customWidth="1"/>
    <col min="12289" max="12534" width="15.09765625" style="89"/>
    <col min="12535" max="12535" width="15.69921875" style="89" customWidth="1"/>
    <col min="12536" max="12537" width="0" style="89" hidden="1" customWidth="1"/>
    <col min="12538" max="12544" width="11.59765625" style="89" customWidth="1"/>
    <col min="12545" max="12790" width="15.09765625" style="89"/>
    <col min="12791" max="12791" width="15.69921875" style="89" customWidth="1"/>
    <col min="12792" max="12793" width="0" style="89" hidden="1" customWidth="1"/>
    <col min="12794" max="12800" width="11.59765625" style="89" customWidth="1"/>
    <col min="12801" max="13046" width="15.09765625" style="89"/>
    <col min="13047" max="13047" width="15.69921875" style="89" customWidth="1"/>
    <col min="13048" max="13049" width="0" style="89" hidden="1" customWidth="1"/>
    <col min="13050" max="13056" width="11.59765625" style="89" customWidth="1"/>
    <col min="13057" max="13302" width="15.09765625" style="89"/>
    <col min="13303" max="13303" width="15.69921875" style="89" customWidth="1"/>
    <col min="13304" max="13305" width="0" style="89" hidden="1" customWidth="1"/>
    <col min="13306" max="13312" width="11.59765625" style="89" customWidth="1"/>
    <col min="13313" max="13558" width="15.09765625" style="89"/>
    <col min="13559" max="13559" width="15.69921875" style="89" customWidth="1"/>
    <col min="13560" max="13561" width="0" style="89" hidden="1" customWidth="1"/>
    <col min="13562" max="13568" width="11.59765625" style="89" customWidth="1"/>
    <col min="13569" max="13814" width="15.09765625" style="89"/>
    <col min="13815" max="13815" width="15.69921875" style="89" customWidth="1"/>
    <col min="13816" max="13817" width="0" style="89" hidden="1" customWidth="1"/>
    <col min="13818" max="13824" width="11.59765625" style="89" customWidth="1"/>
    <col min="13825" max="14070" width="15.09765625" style="89"/>
    <col min="14071" max="14071" width="15.69921875" style="89" customWidth="1"/>
    <col min="14072" max="14073" width="0" style="89" hidden="1" customWidth="1"/>
    <col min="14074" max="14080" width="11.59765625" style="89" customWidth="1"/>
    <col min="14081" max="14326" width="15.09765625" style="89"/>
    <col min="14327" max="14327" width="15.69921875" style="89" customWidth="1"/>
    <col min="14328" max="14329" width="0" style="89" hidden="1" customWidth="1"/>
    <col min="14330" max="14336" width="11.59765625" style="89" customWidth="1"/>
    <col min="14337" max="14582" width="15.09765625" style="89"/>
    <col min="14583" max="14583" width="15.69921875" style="89" customWidth="1"/>
    <col min="14584" max="14585" width="0" style="89" hidden="1" customWidth="1"/>
    <col min="14586" max="14592" width="11.59765625" style="89" customWidth="1"/>
    <col min="14593" max="14838" width="15.09765625" style="89"/>
    <col min="14839" max="14839" width="15.69921875" style="89" customWidth="1"/>
    <col min="14840" max="14841" width="0" style="89" hidden="1" customWidth="1"/>
    <col min="14842" max="14848" width="11.59765625" style="89" customWidth="1"/>
    <col min="14849" max="15094" width="15.09765625" style="89"/>
    <col min="15095" max="15095" width="15.69921875" style="89" customWidth="1"/>
    <col min="15096" max="15097" width="0" style="89" hidden="1" customWidth="1"/>
    <col min="15098" max="15104" width="11.59765625" style="89" customWidth="1"/>
    <col min="15105" max="15350" width="15.09765625" style="89"/>
    <col min="15351" max="15351" width="15.69921875" style="89" customWidth="1"/>
    <col min="15352" max="15353" width="0" style="89" hidden="1" customWidth="1"/>
    <col min="15354" max="15360" width="11.59765625" style="89" customWidth="1"/>
    <col min="15361" max="15606" width="15.09765625" style="89"/>
    <col min="15607" max="15607" width="15.69921875" style="89" customWidth="1"/>
    <col min="15608" max="15609" width="0" style="89" hidden="1" customWidth="1"/>
    <col min="15610" max="15616" width="11.59765625" style="89" customWidth="1"/>
    <col min="15617" max="15862" width="15.09765625" style="89"/>
    <col min="15863" max="15863" width="15.69921875" style="89" customWidth="1"/>
    <col min="15864" max="15865" width="0" style="89" hidden="1" customWidth="1"/>
    <col min="15866" max="15872" width="11.59765625" style="89" customWidth="1"/>
    <col min="15873" max="16118" width="15.09765625" style="89"/>
    <col min="16119" max="16119" width="15.69921875" style="89" customWidth="1"/>
    <col min="16120" max="16121" width="0" style="89" hidden="1" customWidth="1"/>
    <col min="16122" max="16128" width="11.59765625" style="89" customWidth="1"/>
    <col min="16129" max="16384" width="15.09765625" style="89"/>
  </cols>
  <sheetData>
    <row r="1" spans="1:17" s="74" customFormat="1" ht="22.5" customHeight="1">
      <c r="A1" s="528" t="s">
        <v>207</v>
      </c>
      <c r="B1" s="528"/>
      <c r="C1" s="528"/>
      <c r="D1" s="528"/>
      <c r="E1" s="528"/>
      <c r="F1" s="528"/>
      <c r="G1" s="528"/>
    </row>
    <row r="2" spans="1:17" s="76" customFormat="1" ht="18" customHeight="1" thickBot="1">
      <c r="A2" s="75"/>
      <c r="E2" s="77"/>
      <c r="F2" s="77"/>
      <c r="G2" s="78" t="s">
        <v>54</v>
      </c>
    </row>
    <row r="3" spans="1:17" s="82" customFormat="1" ht="18" customHeight="1">
      <c r="A3" s="79" t="s">
        <v>384</v>
      </c>
      <c r="B3" s="197">
        <v>1995</v>
      </c>
      <c r="C3" s="197">
        <v>2000</v>
      </c>
      <c r="D3" s="80">
        <v>2005</v>
      </c>
      <c r="E3" s="80">
        <v>2010</v>
      </c>
      <c r="F3" s="80">
        <v>2015</v>
      </c>
      <c r="G3" s="200">
        <v>2020</v>
      </c>
      <c r="H3" s="81"/>
    </row>
    <row r="4" spans="1:17" s="82" customFormat="1" ht="18" customHeight="1">
      <c r="A4" s="83" t="s">
        <v>395</v>
      </c>
      <c r="B4" s="198" t="s">
        <v>185</v>
      </c>
      <c r="C4" s="198" t="s">
        <v>186</v>
      </c>
      <c r="D4" s="198" t="s">
        <v>187</v>
      </c>
      <c r="E4" s="199" t="s">
        <v>188</v>
      </c>
      <c r="F4" s="199" t="s">
        <v>201</v>
      </c>
      <c r="G4" s="201" t="s">
        <v>410</v>
      </c>
      <c r="H4" s="81"/>
      <c r="Q4" s="81"/>
    </row>
    <row r="5" spans="1:17" s="82" customFormat="1" ht="22.5" customHeight="1">
      <c r="A5" s="184" t="s">
        <v>96</v>
      </c>
      <c r="B5" s="169">
        <v>165153</v>
      </c>
      <c r="C5" s="169">
        <v>175346</v>
      </c>
      <c r="D5" s="169">
        <v>184430</v>
      </c>
      <c r="E5" s="169">
        <v>190135</v>
      </c>
      <c r="F5" s="169">
        <v>192907</v>
      </c>
      <c r="G5" s="172">
        <v>196608</v>
      </c>
    </row>
    <row r="6" spans="1:17" s="82" customFormat="1" ht="22.5" customHeight="1">
      <c r="A6" s="184" t="s">
        <v>144</v>
      </c>
      <c r="B6" s="170">
        <v>9000</v>
      </c>
      <c r="C6" s="170">
        <v>8908</v>
      </c>
      <c r="D6" s="170">
        <v>8636</v>
      </c>
      <c r="E6" s="170">
        <v>9091</v>
      </c>
      <c r="F6" s="170">
        <v>8997</v>
      </c>
      <c r="G6" s="173">
        <v>7937</v>
      </c>
    </row>
    <row r="7" spans="1:17" s="82" customFormat="1" ht="22.5" customHeight="1">
      <c r="A7" s="184" t="s">
        <v>145</v>
      </c>
      <c r="B7" s="170">
        <v>9638</v>
      </c>
      <c r="C7" s="170">
        <v>9485</v>
      </c>
      <c r="D7" s="170">
        <v>9325</v>
      </c>
      <c r="E7" s="170">
        <v>8899</v>
      </c>
      <c r="F7" s="170">
        <v>9344</v>
      </c>
      <c r="G7" s="173">
        <v>9345</v>
      </c>
    </row>
    <row r="8" spans="1:17" s="82" customFormat="1" ht="22.5" customHeight="1">
      <c r="A8" s="184" t="s">
        <v>118</v>
      </c>
      <c r="B8" s="170">
        <v>10099</v>
      </c>
      <c r="C8" s="170">
        <v>10028</v>
      </c>
      <c r="D8" s="170">
        <v>9620</v>
      </c>
      <c r="E8" s="170">
        <v>9443</v>
      </c>
      <c r="F8" s="170">
        <v>9180</v>
      </c>
      <c r="G8" s="173">
        <v>9452</v>
      </c>
    </row>
    <row r="9" spans="1:17" s="82" customFormat="1" ht="22.5" customHeight="1">
      <c r="A9" s="184" t="s">
        <v>97</v>
      </c>
      <c r="B9" s="170">
        <v>13241</v>
      </c>
      <c r="C9" s="170">
        <v>12854</v>
      </c>
      <c r="D9" s="170">
        <v>13087</v>
      </c>
      <c r="E9" s="170">
        <v>12117</v>
      </c>
      <c r="F9" s="170">
        <v>11736</v>
      </c>
      <c r="G9" s="173">
        <v>11019</v>
      </c>
    </row>
    <row r="10" spans="1:17" s="82" customFormat="1" ht="22.5" customHeight="1">
      <c r="A10" s="184" t="s">
        <v>98</v>
      </c>
      <c r="B10" s="170">
        <v>17733</v>
      </c>
      <c r="C10" s="170">
        <v>17345</v>
      </c>
      <c r="D10" s="170">
        <v>17880</v>
      </c>
      <c r="E10" s="170">
        <v>16050</v>
      </c>
      <c r="F10" s="170">
        <v>14719</v>
      </c>
      <c r="G10" s="173">
        <v>14534</v>
      </c>
    </row>
    <row r="11" spans="1:17" s="82" customFormat="1" ht="22.5" customHeight="1">
      <c r="A11" s="184" t="s">
        <v>99</v>
      </c>
      <c r="B11" s="170">
        <v>10436</v>
      </c>
      <c r="C11" s="170">
        <v>12869</v>
      </c>
      <c r="D11" s="170">
        <v>12081</v>
      </c>
      <c r="E11" s="170">
        <v>11475</v>
      </c>
      <c r="F11" s="170">
        <v>10368</v>
      </c>
      <c r="G11" s="173">
        <v>10188</v>
      </c>
    </row>
    <row r="12" spans="1:17" s="82" customFormat="1" ht="22.5" customHeight="1">
      <c r="A12" s="184" t="s">
        <v>100</v>
      </c>
      <c r="B12" s="170">
        <v>10416</v>
      </c>
      <c r="C12" s="170">
        <v>11297</v>
      </c>
      <c r="D12" s="170">
        <v>13964</v>
      </c>
      <c r="E12" s="170">
        <v>12614</v>
      </c>
      <c r="F12" s="170">
        <v>11408</v>
      </c>
      <c r="G12" s="173">
        <v>10753</v>
      </c>
    </row>
    <row r="13" spans="1:17" s="82" customFormat="1" ht="22.5" customHeight="1">
      <c r="A13" s="184" t="s">
        <v>101</v>
      </c>
      <c r="B13" s="170">
        <v>9890</v>
      </c>
      <c r="C13" s="170">
        <v>10901</v>
      </c>
      <c r="D13" s="170">
        <v>12012</v>
      </c>
      <c r="E13" s="170">
        <v>14317</v>
      </c>
      <c r="F13" s="170">
        <v>12587</v>
      </c>
      <c r="G13" s="173">
        <v>11576</v>
      </c>
    </row>
    <row r="14" spans="1:17" s="82" customFormat="1" ht="22.5" customHeight="1">
      <c r="A14" s="184" t="s">
        <v>102</v>
      </c>
      <c r="B14" s="170">
        <v>11003</v>
      </c>
      <c r="C14" s="170">
        <v>10269</v>
      </c>
      <c r="D14" s="170">
        <v>11134</v>
      </c>
      <c r="E14" s="170">
        <v>12111</v>
      </c>
      <c r="F14" s="170">
        <v>14458</v>
      </c>
      <c r="G14" s="173">
        <v>12729</v>
      </c>
    </row>
    <row r="15" spans="1:17" s="82" customFormat="1" ht="22.5" customHeight="1">
      <c r="A15" s="184" t="s">
        <v>103</v>
      </c>
      <c r="B15" s="170">
        <v>13531</v>
      </c>
      <c r="C15" s="170">
        <v>11209</v>
      </c>
      <c r="D15" s="170">
        <v>10362</v>
      </c>
      <c r="E15" s="170">
        <v>11240</v>
      </c>
      <c r="F15" s="170">
        <v>12118</v>
      </c>
      <c r="G15" s="173">
        <v>14475</v>
      </c>
    </row>
    <row r="16" spans="1:17" s="82" customFormat="1" ht="22.5" customHeight="1">
      <c r="A16" s="184" t="s">
        <v>104</v>
      </c>
      <c r="B16" s="170">
        <v>10767</v>
      </c>
      <c r="C16" s="170">
        <v>13767</v>
      </c>
      <c r="D16" s="170">
        <v>11321</v>
      </c>
      <c r="E16" s="170">
        <v>10413</v>
      </c>
      <c r="F16" s="170">
        <v>11122</v>
      </c>
      <c r="G16" s="173">
        <v>11988</v>
      </c>
    </row>
    <row r="17" spans="1:7" s="82" customFormat="1" ht="22.5" customHeight="1">
      <c r="A17" s="184" t="s">
        <v>105</v>
      </c>
      <c r="B17" s="170">
        <v>8324</v>
      </c>
      <c r="C17" s="170">
        <v>10967</v>
      </c>
      <c r="D17" s="170">
        <v>13730</v>
      </c>
      <c r="E17" s="170">
        <v>11298</v>
      </c>
      <c r="F17" s="170">
        <v>10300</v>
      </c>
      <c r="G17" s="173">
        <v>10857</v>
      </c>
    </row>
    <row r="18" spans="1:7" s="82" customFormat="1" ht="22.5" customHeight="1">
      <c r="A18" s="184" t="s">
        <v>106</v>
      </c>
      <c r="B18" s="170">
        <v>8136</v>
      </c>
      <c r="C18" s="170">
        <v>8316</v>
      </c>
      <c r="D18" s="170">
        <v>10962</v>
      </c>
      <c r="E18" s="170">
        <v>13620</v>
      </c>
      <c r="F18" s="170">
        <v>11148</v>
      </c>
      <c r="G18" s="173">
        <v>10132</v>
      </c>
    </row>
    <row r="19" spans="1:7" s="82" customFormat="1" ht="22.5" customHeight="1">
      <c r="A19" s="184" t="s">
        <v>107</v>
      </c>
      <c r="B19" s="170">
        <v>7211</v>
      </c>
      <c r="C19" s="170">
        <v>7799</v>
      </c>
      <c r="D19" s="170">
        <v>8080</v>
      </c>
      <c r="E19" s="170">
        <v>10632</v>
      </c>
      <c r="F19" s="170">
        <v>13156</v>
      </c>
      <c r="G19" s="173">
        <v>10648</v>
      </c>
    </row>
    <row r="20" spans="1:7" s="82" customFormat="1" ht="22.5" customHeight="1">
      <c r="A20" s="184" t="s">
        <v>108</v>
      </c>
      <c r="B20" s="170">
        <v>5830</v>
      </c>
      <c r="C20" s="170">
        <v>6737</v>
      </c>
      <c r="D20" s="170">
        <v>7338</v>
      </c>
      <c r="E20" s="170">
        <v>7633</v>
      </c>
      <c r="F20" s="170">
        <v>10011</v>
      </c>
      <c r="G20" s="173">
        <v>12388</v>
      </c>
    </row>
    <row r="21" spans="1:7" s="82" customFormat="1" ht="22.5" customHeight="1">
      <c r="A21" s="184" t="s">
        <v>109</v>
      </c>
      <c r="B21" s="170">
        <v>4283</v>
      </c>
      <c r="C21" s="170">
        <v>5200</v>
      </c>
      <c r="D21" s="170">
        <v>6148</v>
      </c>
      <c r="E21" s="170">
        <v>6716</v>
      </c>
      <c r="F21" s="170">
        <v>6955</v>
      </c>
      <c r="G21" s="173">
        <v>9096</v>
      </c>
    </row>
    <row r="22" spans="1:7" s="82" customFormat="1" ht="22.5" customHeight="1">
      <c r="A22" s="184" t="s">
        <v>110</v>
      </c>
      <c r="B22" s="170">
        <v>3202</v>
      </c>
      <c r="C22" s="170">
        <v>3512</v>
      </c>
      <c r="D22" s="170">
        <v>4339</v>
      </c>
      <c r="E22" s="170">
        <v>5171</v>
      </c>
      <c r="F22" s="170">
        <v>5743</v>
      </c>
      <c r="G22" s="173">
        <v>5976</v>
      </c>
    </row>
    <row r="23" spans="1:7" s="82" customFormat="1" ht="22.5" customHeight="1">
      <c r="A23" s="184" t="s">
        <v>119</v>
      </c>
      <c r="B23" s="170">
        <v>1700</v>
      </c>
      <c r="C23" s="170">
        <v>2253</v>
      </c>
      <c r="D23" s="170">
        <v>2631</v>
      </c>
      <c r="E23" s="170">
        <v>3245</v>
      </c>
      <c r="F23" s="170">
        <v>3814</v>
      </c>
      <c r="G23" s="173">
        <v>4400</v>
      </c>
    </row>
    <row r="24" spans="1:7" s="82" customFormat="1" ht="22.5" customHeight="1">
      <c r="A24" s="184" t="s">
        <v>120</v>
      </c>
      <c r="B24" s="210">
        <v>707</v>
      </c>
      <c r="C24" s="170">
        <v>1098</v>
      </c>
      <c r="D24" s="170">
        <v>1699</v>
      </c>
      <c r="E24" s="170">
        <v>2076</v>
      </c>
      <c r="F24" s="170">
        <v>2530</v>
      </c>
      <c r="G24" s="173">
        <v>3228</v>
      </c>
    </row>
    <row r="25" spans="1:7" s="82" customFormat="1" ht="22.5" customHeight="1">
      <c r="A25" s="185" t="s">
        <v>117</v>
      </c>
      <c r="B25" s="211">
        <v>6</v>
      </c>
      <c r="C25" s="171">
        <v>532</v>
      </c>
      <c r="D25" s="171">
        <v>81</v>
      </c>
      <c r="E25" s="171">
        <v>1974</v>
      </c>
      <c r="F25" s="171">
        <v>3213</v>
      </c>
      <c r="G25" s="174">
        <v>5887</v>
      </c>
    </row>
    <row r="26" spans="1:7" s="82" customFormat="1" ht="17.25" customHeight="1">
      <c r="A26" s="84" t="s">
        <v>121</v>
      </c>
      <c r="B26" s="212"/>
      <c r="C26" s="202"/>
      <c r="D26" s="202"/>
      <c r="E26" s="202"/>
      <c r="F26" s="202"/>
      <c r="G26" s="492"/>
    </row>
    <row r="27" spans="1:7" s="82" customFormat="1" ht="18" customHeight="1">
      <c r="A27" s="186" t="s">
        <v>216</v>
      </c>
      <c r="B27" s="531">
        <v>28737</v>
      </c>
      <c r="C27" s="529">
        <v>28421</v>
      </c>
      <c r="D27" s="529">
        <v>27581</v>
      </c>
      <c r="E27" s="529">
        <v>27433</v>
      </c>
      <c r="F27" s="529">
        <v>27521</v>
      </c>
      <c r="G27" s="530">
        <f t="shared" ref="G27" si="0">SUM(G6:G8)</f>
        <v>26734</v>
      </c>
    </row>
    <row r="28" spans="1:7" s="82" customFormat="1" ht="18" customHeight="1">
      <c r="A28" s="85" t="s">
        <v>122</v>
      </c>
      <c r="B28" s="531"/>
      <c r="C28" s="529"/>
      <c r="D28" s="529"/>
      <c r="E28" s="529"/>
      <c r="F28" s="529"/>
      <c r="G28" s="530"/>
    </row>
    <row r="29" spans="1:7" s="82" customFormat="1" ht="18" customHeight="1">
      <c r="A29" s="85" t="s">
        <v>123</v>
      </c>
      <c r="B29" s="493">
        <v>17.4008610510636</v>
      </c>
      <c r="C29" s="494">
        <v>16.257851201848823</v>
      </c>
      <c r="D29" s="494">
        <v>14.961296237028678</v>
      </c>
      <c r="E29" s="494">
        <v>14.579535610461253</v>
      </c>
      <c r="F29" s="494">
        <v>14.508102523010743</v>
      </c>
      <c r="G29" s="495">
        <f t="shared" ref="G29" si="1">G27/(G5-G25)*100</f>
        <v>14.017334221192213</v>
      </c>
    </row>
    <row r="30" spans="1:7" s="82" customFormat="1" ht="18" customHeight="1">
      <c r="A30" s="187" t="s">
        <v>124</v>
      </c>
      <c r="B30" s="531">
        <v>113477</v>
      </c>
      <c r="C30" s="535">
        <v>119794</v>
      </c>
      <c r="D30" s="535">
        <v>126533</v>
      </c>
      <c r="E30" s="535">
        <v>125255</v>
      </c>
      <c r="F30" s="535">
        <v>119964</v>
      </c>
      <c r="G30" s="536">
        <f t="shared" ref="G30" si="2">SUM(G9:G18)</f>
        <v>118251</v>
      </c>
    </row>
    <row r="31" spans="1:7" s="82" customFormat="1" ht="18" customHeight="1">
      <c r="A31" s="85" t="s">
        <v>125</v>
      </c>
      <c r="B31" s="531"/>
      <c r="C31" s="535"/>
      <c r="D31" s="535"/>
      <c r="E31" s="535"/>
      <c r="F31" s="535"/>
      <c r="G31" s="536"/>
    </row>
    <row r="32" spans="1:7" s="82" customFormat="1" ht="18" customHeight="1">
      <c r="A32" s="86" t="s">
        <v>123</v>
      </c>
      <c r="B32" s="493">
        <v>68.712722604709739</v>
      </c>
      <c r="C32" s="496">
        <v>68.526548216962027</v>
      </c>
      <c r="D32" s="496">
        <v>68.637746882272211</v>
      </c>
      <c r="E32" s="496">
        <v>66.5</v>
      </c>
      <c r="F32" s="496">
        <v>63.24079833837655</v>
      </c>
      <c r="G32" s="497">
        <f>G30/(G5-G25)*100</f>
        <v>62.002086817917267</v>
      </c>
    </row>
    <row r="33" spans="1:7" s="82" customFormat="1" ht="18" customHeight="1">
      <c r="A33" s="186" t="s">
        <v>126</v>
      </c>
      <c r="B33" s="531">
        <v>22933</v>
      </c>
      <c r="C33" s="529">
        <v>26599</v>
      </c>
      <c r="D33" s="529">
        <v>30235</v>
      </c>
      <c r="E33" s="529">
        <v>35473</v>
      </c>
      <c r="F33" s="529">
        <v>42209</v>
      </c>
      <c r="G33" s="530">
        <f t="shared" ref="G33" si="3">SUM(G19:G24)</f>
        <v>45736</v>
      </c>
    </row>
    <row r="34" spans="1:7" s="82" customFormat="1" ht="18" customHeight="1">
      <c r="A34" s="85" t="s">
        <v>127</v>
      </c>
      <c r="B34" s="531"/>
      <c r="C34" s="529"/>
      <c r="D34" s="529"/>
      <c r="E34" s="529"/>
      <c r="F34" s="529"/>
      <c r="G34" s="530"/>
    </row>
    <row r="35" spans="1:7" s="82" customFormat="1" ht="18" customHeight="1" thickBot="1">
      <c r="A35" s="87" t="s">
        <v>123</v>
      </c>
      <c r="B35" s="498">
        <v>13.88641634422666</v>
      </c>
      <c r="C35" s="499">
        <v>15.21560058118915</v>
      </c>
      <c r="D35" s="499">
        <v>16.400956880699109</v>
      </c>
      <c r="E35" s="499">
        <v>18.852472085076077</v>
      </c>
      <c r="F35" s="499">
        <v>22.251099138612712</v>
      </c>
      <c r="G35" s="500">
        <f t="shared" ref="G35" si="4">G33/(G5-G25)*100</f>
        <v>23.980578960890515</v>
      </c>
    </row>
    <row r="36" spans="1:7" s="88" customFormat="1" ht="24.75" customHeight="1">
      <c r="A36" s="533" t="s">
        <v>382</v>
      </c>
      <c r="B36" s="534"/>
      <c r="C36" s="534"/>
      <c r="D36" s="534"/>
      <c r="E36" s="534"/>
      <c r="F36" s="537" t="s">
        <v>128</v>
      </c>
      <c r="G36" s="537"/>
    </row>
    <row r="37" spans="1:7" ht="17.25" customHeight="1">
      <c r="A37" s="532" t="s">
        <v>383</v>
      </c>
      <c r="B37" s="532"/>
      <c r="C37" s="532"/>
      <c r="D37" s="532"/>
      <c r="E37" s="532"/>
      <c r="F37" s="532"/>
      <c r="G37" s="532"/>
    </row>
  </sheetData>
  <mergeCells count="22">
    <mergeCell ref="A37:G37"/>
    <mergeCell ref="A36:E36"/>
    <mergeCell ref="F30:F31"/>
    <mergeCell ref="G30:G31"/>
    <mergeCell ref="B30:B31"/>
    <mergeCell ref="C30:C31"/>
    <mergeCell ref="D30:D31"/>
    <mergeCell ref="E30:E31"/>
    <mergeCell ref="B33:B34"/>
    <mergeCell ref="C33:C34"/>
    <mergeCell ref="D33:D34"/>
    <mergeCell ref="E33:E34"/>
    <mergeCell ref="F33:F34"/>
    <mergeCell ref="G33:G34"/>
    <mergeCell ref="F36:G36"/>
    <mergeCell ref="A1:G1"/>
    <mergeCell ref="F27:F28"/>
    <mergeCell ref="G27:G28"/>
    <mergeCell ref="B27:B28"/>
    <mergeCell ref="C27:C28"/>
    <mergeCell ref="D27:D28"/>
    <mergeCell ref="E27:E28"/>
  </mergeCells>
  <phoneticPr fontId="13"/>
  <printOptions horizontalCentered="1"/>
  <pageMargins left="0.59055118110236227" right="0.59055118110236227" top="0.70866141732283472" bottom="0.59055118110236227" header="0.31496062992125984" footer="0.31496062992125984"/>
  <pageSetup paperSize="9" firstPageNumber="51" orientation="portrait" useFirstPageNumber="1" r:id="rId1"/>
  <headerFooter alignWithMargins="0">
    <evenHeader>&amp;L&amp;"+,標準"&amp;11 ２　人　　口</evenHeader>
    <evenFooter>&amp;C&amp;"+,標準"&amp;11- &amp;P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view="pageBreakPreview" topLeftCell="A16" zoomScaleNormal="100" zoomScaleSheetLayoutView="100" workbookViewId="0">
      <selection activeCell="I5" sqref="I5"/>
    </sheetView>
  </sheetViews>
  <sheetFormatPr defaultRowHeight="12"/>
  <cols>
    <col min="1" max="1" width="8.69921875" style="97" customWidth="1"/>
    <col min="2" max="9" width="7.69921875" style="97" customWidth="1"/>
    <col min="10" max="10" width="9.69921875" style="97" customWidth="1"/>
    <col min="11" max="11" width="8.3984375" style="97" customWidth="1"/>
    <col min="12" max="12" width="6.69921875" style="97" customWidth="1"/>
    <col min="13" max="13" width="5.69921875" style="97" customWidth="1"/>
    <col min="14" max="16" width="10.69921875" style="97" bestFit="1" customWidth="1"/>
    <col min="17" max="256" width="9.09765625" style="97"/>
    <col min="257" max="257" width="8.69921875" style="97" customWidth="1"/>
    <col min="258" max="263" width="7.69921875" style="97" customWidth="1"/>
    <col min="264" max="264" width="7.8984375" style="97" bestFit="1" customWidth="1"/>
    <col min="265" max="265" width="7.69921875" style="97" customWidth="1"/>
    <col min="266" max="266" width="9.69921875" style="97" customWidth="1"/>
    <col min="267" max="267" width="5.69921875" style="97" customWidth="1"/>
    <col min="268" max="268" width="6.69921875" style="97" customWidth="1"/>
    <col min="269" max="269" width="5.69921875" style="97" customWidth="1"/>
    <col min="270" max="272" width="10.69921875" style="97" bestFit="1" customWidth="1"/>
    <col min="273" max="512" width="9.09765625" style="97"/>
    <col min="513" max="513" width="8.69921875" style="97" customWidth="1"/>
    <col min="514" max="519" width="7.69921875" style="97" customWidth="1"/>
    <col min="520" max="520" width="7.8984375" style="97" bestFit="1" customWidth="1"/>
    <col min="521" max="521" width="7.69921875" style="97" customWidth="1"/>
    <col min="522" max="522" width="9.69921875" style="97" customWidth="1"/>
    <col min="523" max="523" width="5.69921875" style="97" customWidth="1"/>
    <col min="524" max="524" width="6.69921875" style="97" customWidth="1"/>
    <col min="525" max="525" width="5.69921875" style="97" customWidth="1"/>
    <col min="526" max="528" width="10.69921875" style="97" bestFit="1" customWidth="1"/>
    <col min="529" max="768" width="9.09765625" style="97"/>
    <col min="769" max="769" width="8.69921875" style="97" customWidth="1"/>
    <col min="770" max="775" width="7.69921875" style="97" customWidth="1"/>
    <col min="776" max="776" width="7.8984375" style="97" bestFit="1" customWidth="1"/>
    <col min="777" max="777" width="7.69921875" style="97" customWidth="1"/>
    <col min="778" max="778" width="9.69921875" style="97" customWidth="1"/>
    <col min="779" max="779" width="5.69921875" style="97" customWidth="1"/>
    <col min="780" max="780" width="6.69921875" style="97" customWidth="1"/>
    <col min="781" max="781" width="5.69921875" style="97" customWidth="1"/>
    <col min="782" max="784" width="10.69921875" style="97" bestFit="1" customWidth="1"/>
    <col min="785" max="1024" width="9.09765625" style="97"/>
    <col min="1025" max="1025" width="8.69921875" style="97" customWidth="1"/>
    <col min="1026" max="1031" width="7.69921875" style="97" customWidth="1"/>
    <col min="1032" max="1032" width="7.8984375" style="97" bestFit="1" customWidth="1"/>
    <col min="1033" max="1033" width="7.69921875" style="97" customWidth="1"/>
    <col min="1034" max="1034" width="9.69921875" style="97" customWidth="1"/>
    <col min="1035" max="1035" width="5.69921875" style="97" customWidth="1"/>
    <col min="1036" max="1036" width="6.69921875" style="97" customWidth="1"/>
    <col min="1037" max="1037" width="5.69921875" style="97" customWidth="1"/>
    <col min="1038" max="1040" width="10.69921875" style="97" bestFit="1" customWidth="1"/>
    <col min="1041" max="1280" width="9.09765625" style="97"/>
    <col min="1281" max="1281" width="8.69921875" style="97" customWidth="1"/>
    <col min="1282" max="1287" width="7.69921875" style="97" customWidth="1"/>
    <col min="1288" max="1288" width="7.8984375" style="97" bestFit="1" customWidth="1"/>
    <col min="1289" max="1289" width="7.69921875" style="97" customWidth="1"/>
    <col min="1290" max="1290" width="9.69921875" style="97" customWidth="1"/>
    <col min="1291" max="1291" width="5.69921875" style="97" customWidth="1"/>
    <col min="1292" max="1292" width="6.69921875" style="97" customWidth="1"/>
    <col min="1293" max="1293" width="5.69921875" style="97" customWidth="1"/>
    <col min="1294" max="1296" width="10.69921875" style="97" bestFit="1" customWidth="1"/>
    <col min="1297" max="1536" width="9.09765625" style="97"/>
    <col min="1537" max="1537" width="8.69921875" style="97" customWidth="1"/>
    <col min="1538" max="1543" width="7.69921875" style="97" customWidth="1"/>
    <col min="1544" max="1544" width="7.8984375" style="97" bestFit="1" customWidth="1"/>
    <col min="1545" max="1545" width="7.69921875" style="97" customWidth="1"/>
    <col min="1546" max="1546" width="9.69921875" style="97" customWidth="1"/>
    <col min="1547" max="1547" width="5.69921875" style="97" customWidth="1"/>
    <col min="1548" max="1548" width="6.69921875" style="97" customWidth="1"/>
    <col min="1549" max="1549" width="5.69921875" style="97" customWidth="1"/>
    <col min="1550" max="1552" width="10.69921875" style="97" bestFit="1" customWidth="1"/>
    <col min="1553" max="1792" width="9.09765625" style="97"/>
    <col min="1793" max="1793" width="8.69921875" style="97" customWidth="1"/>
    <col min="1794" max="1799" width="7.69921875" style="97" customWidth="1"/>
    <col min="1800" max="1800" width="7.8984375" style="97" bestFit="1" customWidth="1"/>
    <col min="1801" max="1801" width="7.69921875" style="97" customWidth="1"/>
    <col min="1802" max="1802" width="9.69921875" style="97" customWidth="1"/>
    <col min="1803" max="1803" width="5.69921875" style="97" customWidth="1"/>
    <col min="1804" max="1804" width="6.69921875" style="97" customWidth="1"/>
    <col min="1805" max="1805" width="5.69921875" style="97" customWidth="1"/>
    <col min="1806" max="1808" width="10.69921875" style="97" bestFit="1" customWidth="1"/>
    <col min="1809" max="2048" width="9.09765625" style="97"/>
    <col min="2049" max="2049" width="8.69921875" style="97" customWidth="1"/>
    <col min="2050" max="2055" width="7.69921875" style="97" customWidth="1"/>
    <col min="2056" max="2056" width="7.8984375" style="97" bestFit="1" customWidth="1"/>
    <col min="2057" max="2057" width="7.69921875" style="97" customWidth="1"/>
    <col min="2058" max="2058" width="9.69921875" style="97" customWidth="1"/>
    <col min="2059" max="2059" width="5.69921875" style="97" customWidth="1"/>
    <col min="2060" max="2060" width="6.69921875" style="97" customWidth="1"/>
    <col min="2061" max="2061" width="5.69921875" style="97" customWidth="1"/>
    <col min="2062" max="2064" width="10.69921875" style="97" bestFit="1" customWidth="1"/>
    <col min="2065" max="2304" width="9.09765625" style="97"/>
    <col min="2305" max="2305" width="8.69921875" style="97" customWidth="1"/>
    <col min="2306" max="2311" width="7.69921875" style="97" customWidth="1"/>
    <col min="2312" max="2312" width="7.8984375" style="97" bestFit="1" customWidth="1"/>
    <col min="2313" max="2313" width="7.69921875" style="97" customWidth="1"/>
    <col min="2314" max="2314" width="9.69921875" style="97" customWidth="1"/>
    <col min="2315" max="2315" width="5.69921875" style="97" customWidth="1"/>
    <col min="2316" max="2316" width="6.69921875" style="97" customWidth="1"/>
    <col min="2317" max="2317" width="5.69921875" style="97" customWidth="1"/>
    <col min="2318" max="2320" width="10.69921875" style="97" bestFit="1" customWidth="1"/>
    <col min="2321" max="2560" width="9.09765625" style="97"/>
    <col min="2561" max="2561" width="8.69921875" style="97" customWidth="1"/>
    <col min="2562" max="2567" width="7.69921875" style="97" customWidth="1"/>
    <col min="2568" max="2568" width="7.8984375" style="97" bestFit="1" customWidth="1"/>
    <col min="2569" max="2569" width="7.69921875" style="97" customWidth="1"/>
    <col min="2570" max="2570" width="9.69921875" style="97" customWidth="1"/>
    <col min="2571" max="2571" width="5.69921875" style="97" customWidth="1"/>
    <col min="2572" max="2572" width="6.69921875" style="97" customWidth="1"/>
    <col min="2573" max="2573" width="5.69921875" style="97" customWidth="1"/>
    <col min="2574" max="2576" width="10.69921875" style="97" bestFit="1" customWidth="1"/>
    <col min="2577" max="2816" width="9.09765625" style="97"/>
    <col min="2817" max="2817" width="8.69921875" style="97" customWidth="1"/>
    <col min="2818" max="2823" width="7.69921875" style="97" customWidth="1"/>
    <col min="2824" max="2824" width="7.8984375" style="97" bestFit="1" customWidth="1"/>
    <col min="2825" max="2825" width="7.69921875" style="97" customWidth="1"/>
    <col min="2826" max="2826" width="9.69921875" style="97" customWidth="1"/>
    <col min="2827" max="2827" width="5.69921875" style="97" customWidth="1"/>
    <col min="2828" max="2828" width="6.69921875" style="97" customWidth="1"/>
    <col min="2829" max="2829" width="5.69921875" style="97" customWidth="1"/>
    <col min="2830" max="2832" width="10.69921875" style="97" bestFit="1" customWidth="1"/>
    <col min="2833" max="3072" width="9.09765625" style="97"/>
    <col min="3073" max="3073" width="8.69921875" style="97" customWidth="1"/>
    <col min="3074" max="3079" width="7.69921875" style="97" customWidth="1"/>
    <col min="3080" max="3080" width="7.8984375" style="97" bestFit="1" customWidth="1"/>
    <col min="3081" max="3081" width="7.69921875" style="97" customWidth="1"/>
    <col min="3082" max="3082" width="9.69921875" style="97" customWidth="1"/>
    <col min="3083" max="3083" width="5.69921875" style="97" customWidth="1"/>
    <col min="3084" max="3084" width="6.69921875" style="97" customWidth="1"/>
    <col min="3085" max="3085" width="5.69921875" style="97" customWidth="1"/>
    <col min="3086" max="3088" width="10.69921875" style="97" bestFit="1" customWidth="1"/>
    <col min="3089" max="3328" width="9.09765625" style="97"/>
    <col min="3329" max="3329" width="8.69921875" style="97" customWidth="1"/>
    <col min="3330" max="3335" width="7.69921875" style="97" customWidth="1"/>
    <col min="3336" max="3336" width="7.8984375" style="97" bestFit="1" customWidth="1"/>
    <col min="3337" max="3337" width="7.69921875" style="97" customWidth="1"/>
    <col min="3338" max="3338" width="9.69921875" style="97" customWidth="1"/>
    <col min="3339" max="3339" width="5.69921875" style="97" customWidth="1"/>
    <col min="3340" max="3340" width="6.69921875" style="97" customWidth="1"/>
    <col min="3341" max="3341" width="5.69921875" style="97" customWidth="1"/>
    <col min="3342" max="3344" width="10.69921875" style="97" bestFit="1" customWidth="1"/>
    <col min="3345" max="3584" width="9.09765625" style="97"/>
    <col min="3585" max="3585" width="8.69921875" style="97" customWidth="1"/>
    <col min="3586" max="3591" width="7.69921875" style="97" customWidth="1"/>
    <col min="3592" max="3592" width="7.8984375" style="97" bestFit="1" customWidth="1"/>
    <col min="3593" max="3593" width="7.69921875" style="97" customWidth="1"/>
    <col min="3594" max="3594" width="9.69921875" style="97" customWidth="1"/>
    <col min="3595" max="3595" width="5.69921875" style="97" customWidth="1"/>
    <col min="3596" max="3596" width="6.69921875" style="97" customWidth="1"/>
    <col min="3597" max="3597" width="5.69921875" style="97" customWidth="1"/>
    <col min="3598" max="3600" width="10.69921875" style="97" bestFit="1" customWidth="1"/>
    <col min="3601" max="3840" width="9.09765625" style="97"/>
    <col min="3841" max="3841" width="8.69921875" style="97" customWidth="1"/>
    <col min="3842" max="3847" width="7.69921875" style="97" customWidth="1"/>
    <col min="3848" max="3848" width="7.8984375" style="97" bestFit="1" customWidth="1"/>
    <col min="3849" max="3849" width="7.69921875" style="97" customWidth="1"/>
    <col min="3850" max="3850" width="9.69921875" style="97" customWidth="1"/>
    <col min="3851" max="3851" width="5.69921875" style="97" customWidth="1"/>
    <col min="3852" max="3852" width="6.69921875" style="97" customWidth="1"/>
    <col min="3853" max="3853" width="5.69921875" style="97" customWidth="1"/>
    <col min="3854" max="3856" width="10.69921875" style="97" bestFit="1" customWidth="1"/>
    <col min="3857" max="4096" width="9.09765625" style="97"/>
    <col min="4097" max="4097" width="8.69921875" style="97" customWidth="1"/>
    <col min="4098" max="4103" width="7.69921875" style="97" customWidth="1"/>
    <col min="4104" max="4104" width="7.8984375" style="97" bestFit="1" customWidth="1"/>
    <col min="4105" max="4105" width="7.69921875" style="97" customWidth="1"/>
    <col min="4106" max="4106" width="9.69921875" style="97" customWidth="1"/>
    <col min="4107" max="4107" width="5.69921875" style="97" customWidth="1"/>
    <col min="4108" max="4108" width="6.69921875" style="97" customWidth="1"/>
    <col min="4109" max="4109" width="5.69921875" style="97" customWidth="1"/>
    <col min="4110" max="4112" width="10.69921875" style="97" bestFit="1" customWidth="1"/>
    <col min="4113" max="4352" width="9.09765625" style="97"/>
    <col min="4353" max="4353" width="8.69921875" style="97" customWidth="1"/>
    <col min="4354" max="4359" width="7.69921875" style="97" customWidth="1"/>
    <col min="4360" max="4360" width="7.8984375" style="97" bestFit="1" customWidth="1"/>
    <col min="4361" max="4361" width="7.69921875" style="97" customWidth="1"/>
    <col min="4362" max="4362" width="9.69921875" style="97" customWidth="1"/>
    <col min="4363" max="4363" width="5.69921875" style="97" customWidth="1"/>
    <col min="4364" max="4364" width="6.69921875" style="97" customWidth="1"/>
    <col min="4365" max="4365" width="5.69921875" style="97" customWidth="1"/>
    <col min="4366" max="4368" width="10.69921875" style="97" bestFit="1" customWidth="1"/>
    <col min="4369" max="4608" width="9.09765625" style="97"/>
    <col min="4609" max="4609" width="8.69921875" style="97" customWidth="1"/>
    <col min="4610" max="4615" width="7.69921875" style="97" customWidth="1"/>
    <col min="4616" max="4616" width="7.8984375" style="97" bestFit="1" customWidth="1"/>
    <col min="4617" max="4617" width="7.69921875" style="97" customWidth="1"/>
    <col min="4618" max="4618" width="9.69921875" style="97" customWidth="1"/>
    <col min="4619" max="4619" width="5.69921875" style="97" customWidth="1"/>
    <col min="4620" max="4620" width="6.69921875" style="97" customWidth="1"/>
    <col min="4621" max="4621" width="5.69921875" style="97" customWidth="1"/>
    <col min="4622" max="4624" width="10.69921875" style="97" bestFit="1" customWidth="1"/>
    <col min="4625" max="4864" width="9.09765625" style="97"/>
    <col min="4865" max="4865" width="8.69921875" style="97" customWidth="1"/>
    <col min="4866" max="4871" width="7.69921875" style="97" customWidth="1"/>
    <col min="4872" max="4872" width="7.8984375" style="97" bestFit="1" customWidth="1"/>
    <col min="4873" max="4873" width="7.69921875" style="97" customWidth="1"/>
    <col min="4874" max="4874" width="9.69921875" style="97" customWidth="1"/>
    <col min="4875" max="4875" width="5.69921875" style="97" customWidth="1"/>
    <col min="4876" max="4876" width="6.69921875" style="97" customWidth="1"/>
    <col min="4877" max="4877" width="5.69921875" style="97" customWidth="1"/>
    <col min="4878" max="4880" width="10.69921875" style="97" bestFit="1" customWidth="1"/>
    <col min="4881" max="5120" width="9.09765625" style="97"/>
    <col min="5121" max="5121" width="8.69921875" style="97" customWidth="1"/>
    <col min="5122" max="5127" width="7.69921875" style="97" customWidth="1"/>
    <col min="5128" max="5128" width="7.8984375" style="97" bestFit="1" customWidth="1"/>
    <col min="5129" max="5129" width="7.69921875" style="97" customWidth="1"/>
    <col min="5130" max="5130" width="9.69921875" style="97" customWidth="1"/>
    <col min="5131" max="5131" width="5.69921875" style="97" customWidth="1"/>
    <col min="5132" max="5132" width="6.69921875" style="97" customWidth="1"/>
    <col min="5133" max="5133" width="5.69921875" style="97" customWidth="1"/>
    <col min="5134" max="5136" width="10.69921875" style="97" bestFit="1" customWidth="1"/>
    <col min="5137" max="5376" width="9.09765625" style="97"/>
    <col min="5377" max="5377" width="8.69921875" style="97" customWidth="1"/>
    <col min="5378" max="5383" width="7.69921875" style="97" customWidth="1"/>
    <col min="5384" max="5384" width="7.8984375" style="97" bestFit="1" customWidth="1"/>
    <col min="5385" max="5385" width="7.69921875" style="97" customWidth="1"/>
    <col min="5386" max="5386" width="9.69921875" style="97" customWidth="1"/>
    <col min="5387" max="5387" width="5.69921875" style="97" customWidth="1"/>
    <col min="5388" max="5388" width="6.69921875" style="97" customWidth="1"/>
    <col min="5389" max="5389" width="5.69921875" style="97" customWidth="1"/>
    <col min="5390" max="5392" width="10.69921875" style="97" bestFit="1" customWidth="1"/>
    <col min="5393" max="5632" width="9.09765625" style="97"/>
    <col min="5633" max="5633" width="8.69921875" style="97" customWidth="1"/>
    <col min="5634" max="5639" width="7.69921875" style="97" customWidth="1"/>
    <col min="5640" max="5640" width="7.8984375" style="97" bestFit="1" customWidth="1"/>
    <col min="5641" max="5641" width="7.69921875" style="97" customWidth="1"/>
    <col min="5642" max="5642" width="9.69921875" style="97" customWidth="1"/>
    <col min="5643" max="5643" width="5.69921875" style="97" customWidth="1"/>
    <col min="5644" max="5644" width="6.69921875" style="97" customWidth="1"/>
    <col min="5645" max="5645" width="5.69921875" style="97" customWidth="1"/>
    <col min="5646" max="5648" width="10.69921875" style="97" bestFit="1" customWidth="1"/>
    <col min="5649" max="5888" width="9.09765625" style="97"/>
    <col min="5889" max="5889" width="8.69921875" style="97" customWidth="1"/>
    <col min="5890" max="5895" width="7.69921875" style="97" customWidth="1"/>
    <col min="5896" max="5896" width="7.8984375" style="97" bestFit="1" customWidth="1"/>
    <col min="5897" max="5897" width="7.69921875" style="97" customWidth="1"/>
    <col min="5898" max="5898" width="9.69921875" style="97" customWidth="1"/>
    <col min="5899" max="5899" width="5.69921875" style="97" customWidth="1"/>
    <col min="5900" max="5900" width="6.69921875" style="97" customWidth="1"/>
    <col min="5901" max="5901" width="5.69921875" style="97" customWidth="1"/>
    <col min="5902" max="5904" width="10.69921875" style="97" bestFit="1" customWidth="1"/>
    <col min="5905" max="6144" width="9.09765625" style="97"/>
    <col min="6145" max="6145" width="8.69921875" style="97" customWidth="1"/>
    <col min="6146" max="6151" width="7.69921875" style="97" customWidth="1"/>
    <col min="6152" max="6152" width="7.8984375" style="97" bestFit="1" customWidth="1"/>
    <col min="6153" max="6153" width="7.69921875" style="97" customWidth="1"/>
    <col min="6154" max="6154" width="9.69921875" style="97" customWidth="1"/>
    <col min="6155" max="6155" width="5.69921875" style="97" customWidth="1"/>
    <col min="6156" max="6156" width="6.69921875" style="97" customWidth="1"/>
    <col min="6157" max="6157" width="5.69921875" style="97" customWidth="1"/>
    <col min="6158" max="6160" width="10.69921875" style="97" bestFit="1" customWidth="1"/>
    <col min="6161" max="6400" width="9.09765625" style="97"/>
    <col min="6401" max="6401" width="8.69921875" style="97" customWidth="1"/>
    <col min="6402" max="6407" width="7.69921875" style="97" customWidth="1"/>
    <col min="6408" max="6408" width="7.8984375" style="97" bestFit="1" customWidth="1"/>
    <col min="6409" max="6409" width="7.69921875" style="97" customWidth="1"/>
    <col min="6410" max="6410" width="9.69921875" style="97" customWidth="1"/>
    <col min="6411" max="6411" width="5.69921875" style="97" customWidth="1"/>
    <col min="6412" max="6412" width="6.69921875" style="97" customWidth="1"/>
    <col min="6413" max="6413" width="5.69921875" style="97" customWidth="1"/>
    <col min="6414" max="6416" width="10.69921875" style="97" bestFit="1" customWidth="1"/>
    <col min="6417" max="6656" width="9.09765625" style="97"/>
    <col min="6657" max="6657" width="8.69921875" style="97" customWidth="1"/>
    <col min="6658" max="6663" width="7.69921875" style="97" customWidth="1"/>
    <col min="6664" max="6664" width="7.8984375" style="97" bestFit="1" customWidth="1"/>
    <col min="6665" max="6665" width="7.69921875" style="97" customWidth="1"/>
    <col min="6666" max="6666" width="9.69921875" style="97" customWidth="1"/>
    <col min="6667" max="6667" width="5.69921875" style="97" customWidth="1"/>
    <col min="6668" max="6668" width="6.69921875" style="97" customWidth="1"/>
    <col min="6669" max="6669" width="5.69921875" style="97" customWidth="1"/>
    <col min="6670" max="6672" width="10.69921875" style="97" bestFit="1" customWidth="1"/>
    <col min="6673" max="6912" width="9.09765625" style="97"/>
    <col min="6913" max="6913" width="8.69921875" style="97" customWidth="1"/>
    <col min="6914" max="6919" width="7.69921875" style="97" customWidth="1"/>
    <col min="6920" max="6920" width="7.8984375" style="97" bestFit="1" customWidth="1"/>
    <col min="6921" max="6921" width="7.69921875" style="97" customWidth="1"/>
    <col min="6922" max="6922" width="9.69921875" style="97" customWidth="1"/>
    <col min="6923" max="6923" width="5.69921875" style="97" customWidth="1"/>
    <col min="6924" max="6924" width="6.69921875" style="97" customWidth="1"/>
    <col min="6925" max="6925" width="5.69921875" style="97" customWidth="1"/>
    <col min="6926" max="6928" width="10.69921875" style="97" bestFit="1" customWidth="1"/>
    <col min="6929" max="7168" width="9.09765625" style="97"/>
    <col min="7169" max="7169" width="8.69921875" style="97" customWidth="1"/>
    <col min="7170" max="7175" width="7.69921875" style="97" customWidth="1"/>
    <col min="7176" max="7176" width="7.8984375" style="97" bestFit="1" customWidth="1"/>
    <col min="7177" max="7177" width="7.69921875" style="97" customWidth="1"/>
    <col min="7178" max="7178" width="9.69921875" style="97" customWidth="1"/>
    <col min="7179" max="7179" width="5.69921875" style="97" customWidth="1"/>
    <col min="7180" max="7180" width="6.69921875" style="97" customWidth="1"/>
    <col min="7181" max="7181" width="5.69921875" style="97" customWidth="1"/>
    <col min="7182" max="7184" width="10.69921875" style="97" bestFit="1" customWidth="1"/>
    <col min="7185" max="7424" width="9.09765625" style="97"/>
    <col min="7425" max="7425" width="8.69921875" style="97" customWidth="1"/>
    <col min="7426" max="7431" width="7.69921875" style="97" customWidth="1"/>
    <col min="7432" max="7432" width="7.8984375" style="97" bestFit="1" customWidth="1"/>
    <col min="7433" max="7433" width="7.69921875" style="97" customWidth="1"/>
    <col min="7434" max="7434" width="9.69921875" style="97" customWidth="1"/>
    <col min="7435" max="7435" width="5.69921875" style="97" customWidth="1"/>
    <col min="7436" max="7436" width="6.69921875" style="97" customWidth="1"/>
    <col min="7437" max="7437" width="5.69921875" style="97" customWidth="1"/>
    <col min="7438" max="7440" width="10.69921875" style="97" bestFit="1" customWidth="1"/>
    <col min="7441" max="7680" width="9.09765625" style="97"/>
    <col min="7681" max="7681" width="8.69921875" style="97" customWidth="1"/>
    <col min="7682" max="7687" width="7.69921875" style="97" customWidth="1"/>
    <col min="7688" max="7688" width="7.8984375" style="97" bestFit="1" customWidth="1"/>
    <col min="7689" max="7689" width="7.69921875" style="97" customWidth="1"/>
    <col min="7690" max="7690" width="9.69921875" style="97" customWidth="1"/>
    <col min="7691" max="7691" width="5.69921875" style="97" customWidth="1"/>
    <col min="7692" max="7692" width="6.69921875" style="97" customWidth="1"/>
    <col min="7693" max="7693" width="5.69921875" style="97" customWidth="1"/>
    <col min="7694" max="7696" width="10.69921875" style="97" bestFit="1" customWidth="1"/>
    <col min="7697" max="7936" width="9.09765625" style="97"/>
    <col min="7937" max="7937" width="8.69921875" style="97" customWidth="1"/>
    <col min="7938" max="7943" width="7.69921875" style="97" customWidth="1"/>
    <col min="7944" max="7944" width="7.8984375" style="97" bestFit="1" customWidth="1"/>
    <col min="7945" max="7945" width="7.69921875" style="97" customWidth="1"/>
    <col min="7946" max="7946" width="9.69921875" style="97" customWidth="1"/>
    <col min="7947" max="7947" width="5.69921875" style="97" customWidth="1"/>
    <col min="7948" max="7948" width="6.69921875" style="97" customWidth="1"/>
    <col min="7949" max="7949" width="5.69921875" style="97" customWidth="1"/>
    <col min="7950" max="7952" width="10.69921875" style="97" bestFit="1" customWidth="1"/>
    <col min="7953" max="8192" width="9.09765625" style="97"/>
    <col min="8193" max="8193" width="8.69921875" style="97" customWidth="1"/>
    <col min="8194" max="8199" width="7.69921875" style="97" customWidth="1"/>
    <col min="8200" max="8200" width="7.8984375" style="97" bestFit="1" customWidth="1"/>
    <col min="8201" max="8201" width="7.69921875" style="97" customWidth="1"/>
    <col min="8202" max="8202" width="9.69921875" style="97" customWidth="1"/>
    <col min="8203" max="8203" width="5.69921875" style="97" customWidth="1"/>
    <col min="8204" max="8204" width="6.69921875" style="97" customWidth="1"/>
    <col min="8205" max="8205" width="5.69921875" style="97" customWidth="1"/>
    <col min="8206" max="8208" width="10.69921875" style="97" bestFit="1" customWidth="1"/>
    <col min="8209" max="8448" width="9.09765625" style="97"/>
    <col min="8449" max="8449" width="8.69921875" style="97" customWidth="1"/>
    <col min="8450" max="8455" width="7.69921875" style="97" customWidth="1"/>
    <col min="8456" max="8456" width="7.8984375" style="97" bestFit="1" customWidth="1"/>
    <col min="8457" max="8457" width="7.69921875" style="97" customWidth="1"/>
    <col min="8458" max="8458" width="9.69921875" style="97" customWidth="1"/>
    <col min="8459" max="8459" width="5.69921875" style="97" customWidth="1"/>
    <col min="8460" max="8460" width="6.69921875" style="97" customWidth="1"/>
    <col min="8461" max="8461" width="5.69921875" style="97" customWidth="1"/>
    <col min="8462" max="8464" width="10.69921875" style="97" bestFit="1" customWidth="1"/>
    <col min="8465" max="8704" width="9.09765625" style="97"/>
    <col min="8705" max="8705" width="8.69921875" style="97" customWidth="1"/>
    <col min="8706" max="8711" width="7.69921875" style="97" customWidth="1"/>
    <col min="8712" max="8712" width="7.8984375" style="97" bestFit="1" customWidth="1"/>
    <col min="8713" max="8713" width="7.69921875" style="97" customWidth="1"/>
    <col min="8714" max="8714" width="9.69921875" style="97" customWidth="1"/>
    <col min="8715" max="8715" width="5.69921875" style="97" customWidth="1"/>
    <col min="8716" max="8716" width="6.69921875" style="97" customWidth="1"/>
    <col min="8717" max="8717" width="5.69921875" style="97" customWidth="1"/>
    <col min="8718" max="8720" width="10.69921875" style="97" bestFit="1" customWidth="1"/>
    <col min="8721" max="8960" width="9.09765625" style="97"/>
    <col min="8961" max="8961" width="8.69921875" style="97" customWidth="1"/>
    <col min="8962" max="8967" width="7.69921875" style="97" customWidth="1"/>
    <col min="8968" max="8968" width="7.8984375" style="97" bestFit="1" customWidth="1"/>
    <col min="8969" max="8969" width="7.69921875" style="97" customWidth="1"/>
    <col min="8970" max="8970" width="9.69921875" style="97" customWidth="1"/>
    <col min="8971" max="8971" width="5.69921875" style="97" customWidth="1"/>
    <col min="8972" max="8972" width="6.69921875" style="97" customWidth="1"/>
    <col min="8973" max="8973" width="5.69921875" style="97" customWidth="1"/>
    <col min="8974" max="8976" width="10.69921875" style="97" bestFit="1" customWidth="1"/>
    <col min="8977" max="9216" width="9.09765625" style="97"/>
    <col min="9217" max="9217" width="8.69921875" style="97" customWidth="1"/>
    <col min="9218" max="9223" width="7.69921875" style="97" customWidth="1"/>
    <col min="9224" max="9224" width="7.8984375" style="97" bestFit="1" customWidth="1"/>
    <col min="9225" max="9225" width="7.69921875" style="97" customWidth="1"/>
    <col min="9226" max="9226" width="9.69921875" style="97" customWidth="1"/>
    <col min="9227" max="9227" width="5.69921875" style="97" customWidth="1"/>
    <col min="9228" max="9228" width="6.69921875" style="97" customWidth="1"/>
    <col min="9229" max="9229" width="5.69921875" style="97" customWidth="1"/>
    <col min="9230" max="9232" width="10.69921875" style="97" bestFit="1" customWidth="1"/>
    <col min="9233" max="9472" width="9.09765625" style="97"/>
    <col min="9473" max="9473" width="8.69921875" style="97" customWidth="1"/>
    <col min="9474" max="9479" width="7.69921875" style="97" customWidth="1"/>
    <col min="9480" max="9480" width="7.8984375" style="97" bestFit="1" customWidth="1"/>
    <col min="9481" max="9481" width="7.69921875" style="97" customWidth="1"/>
    <col min="9482" max="9482" width="9.69921875" style="97" customWidth="1"/>
    <col min="9483" max="9483" width="5.69921875" style="97" customWidth="1"/>
    <col min="9484" max="9484" width="6.69921875" style="97" customWidth="1"/>
    <col min="9485" max="9485" width="5.69921875" style="97" customWidth="1"/>
    <col min="9486" max="9488" width="10.69921875" style="97" bestFit="1" customWidth="1"/>
    <col min="9489" max="9728" width="9.09765625" style="97"/>
    <col min="9729" max="9729" width="8.69921875" style="97" customWidth="1"/>
    <col min="9730" max="9735" width="7.69921875" style="97" customWidth="1"/>
    <col min="9736" max="9736" width="7.8984375" style="97" bestFit="1" customWidth="1"/>
    <col min="9737" max="9737" width="7.69921875" style="97" customWidth="1"/>
    <col min="9738" max="9738" width="9.69921875" style="97" customWidth="1"/>
    <col min="9739" max="9739" width="5.69921875" style="97" customWidth="1"/>
    <col min="9740" max="9740" width="6.69921875" style="97" customWidth="1"/>
    <col min="9741" max="9741" width="5.69921875" style="97" customWidth="1"/>
    <col min="9742" max="9744" width="10.69921875" style="97" bestFit="1" customWidth="1"/>
    <col min="9745" max="9984" width="9.09765625" style="97"/>
    <col min="9985" max="9985" width="8.69921875" style="97" customWidth="1"/>
    <col min="9986" max="9991" width="7.69921875" style="97" customWidth="1"/>
    <col min="9992" max="9992" width="7.8984375" style="97" bestFit="1" customWidth="1"/>
    <col min="9993" max="9993" width="7.69921875" style="97" customWidth="1"/>
    <col min="9994" max="9994" width="9.69921875" style="97" customWidth="1"/>
    <col min="9995" max="9995" width="5.69921875" style="97" customWidth="1"/>
    <col min="9996" max="9996" width="6.69921875" style="97" customWidth="1"/>
    <col min="9997" max="9997" width="5.69921875" style="97" customWidth="1"/>
    <col min="9998" max="10000" width="10.69921875" style="97" bestFit="1" customWidth="1"/>
    <col min="10001" max="10240" width="9.09765625" style="97"/>
    <col min="10241" max="10241" width="8.69921875" style="97" customWidth="1"/>
    <col min="10242" max="10247" width="7.69921875" style="97" customWidth="1"/>
    <col min="10248" max="10248" width="7.8984375" style="97" bestFit="1" customWidth="1"/>
    <col min="10249" max="10249" width="7.69921875" style="97" customWidth="1"/>
    <col min="10250" max="10250" width="9.69921875" style="97" customWidth="1"/>
    <col min="10251" max="10251" width="5.69921875" style="97" customWidth="1"/>
    <col min="10252" max="10252" width="6.69921875" style="97" customWidth="1"/>
    <col min="10253" max="10253" width="5.69921875" style="97" customWidth="1"/>
    <col min="10254" max="10256" width="10.69921875" style="97" bestFit="1" customWidth="1"/>
    <col min="10257" max="10496" width="9.09765625" style="97"/>
    <col min="10497" max="10497" width="8.69921875" style="97" customWidth="1"/>
    <col min="10498" max="10503" width="7.69921875" style="97" customWidth="1"/>
    <col min="10504" max="10504" width="7.8984375" style="97" bestFit="1" customWidth="1"/>
    <col min="10505" max="10505" width="7.69921875" style="97" customWidth="1"/>
    <col min="10506" max="10506" width="9.69921875" style="97" customWidth="1"/>
    <col min="10507" max="10507" width="5.69921875" style="97" customWidth="1"/>
    <col min="10508" max="10508" width="6.69921875" style="97" customWidth="1"/>
    <col min="10509" max="10509" width="5.69921875" style="97" customWidth="1"/>
    <col min="10510" max="10512" width="10.69921875" style="97" bestFit="1" customWidth="1"/>
    <col min="10513" max="10752" width="9.09765625" style="97"/>
    <col min="10753" max="10753" width="8.69921875" style="97" customWidth="1"/>
    <col min="10754" max="10759" width="7.69921875" style="97" customWidth="1"/>
    <col min="10760" max="10760" width="7.8984375" style="97" bestFit="1" customWidth="1"/>
    <col min="10761" max="10761" width="7.69921875" style="97" customWidth="1"/>
    <col min="10762" max="10762" width="9.69921875" style="97" customWidth="1"/>
    <col min="10763" max="10763" width="5.69921875" style="97" customWidth="1"/>
    <col min="10764" max="10764" width="6.69921875" style="97" customWidth="1"/>
    <col min="10765" max="10765" width="5.69921875" style="97" customWidth="1"/>
    <col min="10766" max="10768" width="10.69921875" style="97" bestFit="1" customWidth="1"/>
    <col min="10769" max="11008" width="9.09765625" style="97"/>
    <col min="11009" max="11009" width="8.69921875" style="97" customWidth="1"/>
    <col min="11010" max="11015" width="7.69921875" style="97" customWidth="1"/>
    <col min="11016" max="11016" width="7.8984375" style="97" bestFit="1" customWidth="1"/>
    <col min="11017" max="11017" width="7.69921875" style="97" customWidth="1"/>
    <col min="11018" max="11018" width="9.69921875" style="97" customWidth="1"/>
    <col min="11019" max="11019" width="5.69921875" style="97" customWidth="1"/>
    <col min="11020" max="11020" width="6.69921875" style="97" customWidth="1"/>
    <col min="11021" max="11021" width="5.69921875" style="97" customWidth="1"/>
    <col min="11022" max="11024" width="10.69921875" style="97" bestFit="1" customWidth="1"/>
    <col min="11025" max="11264" width="9.09765625" style="97"/>
    <col min="11265" max="11265" width="8.69921875" style="97" customWidth="1"/>
    <col min="11266" max="11271" width="7.69921875" style="97" customWidth="1"/>
    <col min="11272" max="11272" width="7.8984375" style="97" bestFit="1" customWidth="1"/>
    <col min="11273" max="11273" width="7.69921875" style="97" customWidth="1"/>
    <col min="11274" max="11274" width="9.69921875" style="97" customWidth="1"/>
    <col min="11275" max="11275" width="5.69921875" style="97" customWidth="1"/>
    <col min="11276" max="11276" width="6.69921875" style="97" customWidth="1"/>
    <col min="11277" max="11277" width="5.69921875" style="97" customWidth="1"/>
    <col min="11278" max="11280" width="10.69921875" style="97" bestFit="1" customWidth="1"/>
    <col min="11281" max="11520" width="9.09765625" style="97"/>
    <col min="11521" max="11521" width="8.69921875" style="97" customWidth="1"/>
    <col min="11522" max="11527" width="7.69921875" style="97" customWidth="1"/>
    <col min="11528" max="11528" width="7.8984375" style="97" bestFit="1" customWidth="1"/>
    <col min="11529" max="11529" width="7.69921875" style="97" customWidth="1"/>
    <col min="11530" max="11530" width="9.69921875" style="97" customWidth="1"/>
    <col min="11531" max="11531" width="5.69921875" style="97" customWidth="1"/>
    <col min="11532" max="11532" width="6.69921875" style="97" customWidth="1"/>
    <col min="11533" max="11533" width="5.69921875" style="97" customWidth="1"/>
    <col min="11534" max="11536" width="10.69921875" style="97" bestFit="1" customWidth="1"/>
    <col min="11537" max="11776" width="9.09765625" style="97"/>
    <col min="11777" max="11777" width="8.69921875" style="97" customWidth="1"/>
    <col min="11778" max="11783" width="7.69921875" style="97" customWidth="1"/>
    <col min="11784" max="11784" width="7.8984375" style="97" bestFit="1" customWidth="1"/>
    <col min="11785" max="11785" width="7.69921875" style="97" customWidth="1"/>
    <col min="11786" max="11786" width="9.69921875" style="97" customWidth="1"/>
    <col min="11787" max="11787" width="5.69921875" style="97" customWidth="1"/>
    <col min="11788" max="11788" width="6.69921875" style="97" customWidth="1"/>
    <col min="11789" max="11789" width="5.69921875" style="97" customWidth="1"/>
    <col min="11790" max="11792" width="10.69921875" style="97" bestFit="1" customWidth="1"/>
    <col min="11793" max="12032" width="9.09765625" style="97"/>
    <col min="12033" max="12033" width="8.69921875" style="97" customWidth="1"/>
    <col min="12034" max="12039" width="7.69921875" style="97" customWidth="1"/>
    <col min="12040" max="12040" width="7.8984375" style="97" bestFit="1" customWidth="1"/>
    <col min="12041" max="12041" width="7.69921875" style="97" customWidth="1"/>
    <col min="12042" max="12042" width="9.69921875" style="97" customWidth="1"/>
    <col min="12043" max="12043" width="5.69921875" style="97" customWidth="1"/>
    <col min="12044" max="12044" width="6.69921875" style="97" customWidth="1"/>
    <col min="12045" max="12045" width="5.69921875" style="97" customWidth="1"/>
    <col min="12046" max="12048" width="10.69921875" style="97" bestFit="1" customWidth="1"/>
    <col min="12049" max="12288" width="9.09765625" style="97"/>
    <col min="12289" max="12289" width="8.69921875" style="97" customWidth="1"/>
    <col min="12290" max="12295" width="7.69921875" style="97" customWidth="1"/>
    <col min="12296" max="12296" width="7.8984375" style="97" bestFit="1" customWidth="1"/>
    <col min="12297" max="12297" width="7.69921875" style="97" customWidth="1"/>
    <col min="12298" max="12298" width="9.69921875" style="97" customWidth="1"/>
    <col min="12299" max="12299" width="5.69921875" style="97" customWidth="1"/>
    <col min="12300" max="12300" width="6.69921875" style="97" customWidth="1"/>
    <col min="12301" max="12301" width="5.69921875" style="97" customWidth="1"/>
    <col min="12302" max="12304" width="10.69921875" style="97" bestFit="1" customWidth="1"/>
    <col min="12305" max="12544" width="9.09765625" style="97"/>
    <col min="12545" max="12545" width="8.69921875" style="97" customWidth="1"/>
    <col min="12546" max="12551" width="7.69921875" style="97" customWidth="1"/>
    <col min="12552" max="12552" width="7.8984375" style="97" bestFit="1" customWidth="1"/>
    <col min="12553" max="12553" width="7.69921875" style="97" customWidth="1"/>
    <col min="12554" max="12554" width="9.69921875" style="97" customWidth="1"/>
    <col min="12555" max="12555" width="5.69921875" style="97" customWidth="1"/>
    <col min="12556" max="12556" width="6.69921875" style="97" customWidth="1"/>
    <col min="12557" max="12557" width="5.69921875" style="97" customWidth="1"/>
    <col min="12558" max="12560" width="10.69921875" style="97" bestFit="1" customWidth="1"/>
    <col min="12561" max="12800" width="9.09765625" style="97"/>
    <col min="12801" max="12801" width="8.69921875" style="97" customWidth="1"/>
    <col min="12802" max="12807" width="7.69921875" style="97" customWidth="1"/>
    <col min="12808" max="12808" width="7.8984375" style="97" bestFit="1" customWidth="1"/>
    <col min="12809" max="12809" width="7.69921875" style="97" customWidth="1"/>
    <col min="12810" max="12810" width="9.69921875" style="97" customWidth="1"/>
    <col min="12811" max="12811" width="5.69921875" style="97" customWidth="1"/>
    <col min="12812" max="12812" width="6.69921875" style="97" customWidth="1"/>
    <col min="12813" max="12813" width="5.69921875" style="97" customWidth="1"/>
    <col min="12814" max="12816" width="10.69921875" style="97" bestFit="1" customWidth="1"/>
    <col min="12817" max="13056" width="9.09765625" style="97"/>
    <col min="13057" max="13057" width="8.69921875" style="97" customWidth="1"/>
    <col min="13058" max="13063" width="7.69921875" style="97" customWidth="1"/>
    <col min="13064" max="13064" width="7.8984375" style="97" bestFit="1" customWidth="1"/>
    <col min="13065" max="13065" width="7.69921875" style="97" customWidth="1"/>
    <col min="13066" max="13066" width="9.69921875" style="97" customWidth="1"/>
    <col min="13067" max="13067" width="5.69921875" style="97" customWidth="1"/>
    <col min="13068" max="13068" width="6.69921875" style="97" customWidth="1"/>
    <col min="13069" max="13069" width="5.69921875" style="97" customWidth="1"/>
    <col min="13070" max="13072" width="10.69921875" style="97" bestFit="1" customWidth="1"/>
    <col min="13073" max="13312" width="9.09765625" style="97"/>
    <col min="13313" max="13313" width="8.69921875" style="97" customWidth="1"/>
    <col min="13314" max="13319" width="7.69921875" style="97" customWidth="1"/>
    <col min="13320" max="13320" width="7.8984375" style="97" bestFit="1" customWidth="1"/>
    <col min="13321" max="13321" width="7.69921875" style="97" customWidth="1"/>
    <col min="13322" max="13322" width="9.69921875" style="97" customWidth="1"/>
    <col min="13323" max="13323" width="5.69921875" style="97" customWidth="1"/>
    <col min="13324" max="13324" width="6.69921875" style="97" customWidth="1"/>
    <col min="13325" max="13325" width="5.69921875" style="97" customWidth="1"/>
    <col min="13326" max="13328" width="10.69921875" style="97" bestFit="1" customWidth="1"/>
    <col min="13329" max="13568" width="9.09765625" style="97"/>
    <col min="13569" max="13569" width="8.69921875" style="97" customWidth="1"/>
    <col min="13570" max="13575" width="7.69921875" style="97" customWidth="1"/>
    <col min="13576" max="13576" width="7.8984375" style="97" bestFit="1" customWidth="1"/>
    <col min="13577" max="13577" width="7.69921875" style="97" customWidth="1"/>
    <col min="13578" max="13578" width="9.69921875" style="97" customWidth="1"/>
    <col min="13579" max="13579" width="5.69921875" style="97" customWidth="1"/>
    <col min="13580" max="13580" width="6.69921875" style="97" customWidth="1"/>
    <col min="13581" max="13581" width="5.69921875" style="97" customWidth="1"/>
    <col min="13582" max="13584" width="10.69921875" style="97" bestFit="1" customWidth="1"/>
    <col min="13585" max="13824" width="9.09765625" style="97"/>
    <col min="13825" max="13825" width="8.69921875" style="97" customWidth="1"/>
    <col min="13826" max="13831" width="7.69921875" style="97" customWidth="1"/>
    <col min="13832" max="13832" width="7.8984375" style="97" bestFit="1" customWidth="1"/>
    <col min="13833" max="13833" width="7.69921875" style="97" customWidth="1"/>
    <col min="13834" max="13834" width="9.69921875" style="97" customWidth="1"/>
    <col min="13835" max="13835" width="5.69921875" style="97" customWidth="1"/>
    <col min="13836" max="13836" width="6.69921875" style="97" customWidth="1"/>
    <col min="13837" max="13837" width="5.69921875" style="97" customWidth="1"/>
    <col min="13838" max="13840" width="10.69921875" style="97" bestFit="1" customWidth="1"/>
    <col min="13841" max="14080" width="9.09765625" style="97"/>
    <col min="14081" max="14081" width="8.69921875" style="97" customWidth="1"/>
    <col min="14082" max="14087" width="7.69921875" style="97" customWidth="1"/>
    <col min="14088" max="14088" width="7.8984375" style="97" bestFit="1" customWidth="1"/>
    <col min="14089" max="14089" width="7.69921875" style="97" customWidth="1"/>
    <col min="14090" max="14090" width="9.69921875" style="97" customWidth="1"/>
    <col min="14091" max="14091" width="5.69921875" style="97" customWidth="1"/>
    <col min="14092" max="14092" width="6.69921875" style="97" customWidth="1"/>
    <col min="14093" max="14093" width="5.69921875" style="97" customWidth="1"/>
    <col min="14094" max="14096" width="10.69921875" style="97" bestFit="1" customWidth="1"/>
    <col min="14097" max="14336" width="9.09765625" style="97"/>
    <col min="14337" max="14337" width="8.69921875" style="97" customWidth="1"/>
    <col min="14338" max="14343" width="7.69921875" style="97" customWidth="1"/>
    <col min="14344" max="14344" width="7.8984375" style="97" bestFit="1" customWidth="1"/>
    <col min="14345" max="14345" width="7.69921875" style="97" customWidth="1"/>
    <col min="14346" max="14346" width="9.69921875" style="97" customWidth="1"/>
    <col min="14347" max="14347" width="5.69921875" style="97" customWidth="1"/>
    <col min="14348" max="14348" width="6.69921875" style="97" customWidth="1"/>
    <col min="14349" max="14349" width="5.69921875" style="97" customWidth="1"/>
    <col min="14350" max="14352" width="10.69921875" style="97" bestFit="1" customWidth="1"/>
    <col min="14353" max="14592" width="9.09765625" style="97"/>
    <col min="14593" max="14593" width="8.69921875" style="97" customWidth="1"/>
    <col min="14594" max="14599" width="7.69921875" style="97" customWidth="1"/>
    <col min="14600" max="14600" width="7.8984375" style="97" bestFit="1" customWidth="1"/>
    <col min="14601" max="14601" width="7.69921875" style="97" customWidth="1"/>
    <col min="14602" max="14602" width="9.69921875" style="97" customWidth="1"/>
    <col min="14603" max="14603" width="5.69921875" style="97" customWidth="1"/>
    <col min="14604" max="14604" width="6.69921875" style="97" customWidth="1"/>
    <col min="14605" max="14605" width="5.69921875" style="97" customWidth="1"/>
    <col min="14606" max="14608" width="10.69921875" style="97" bestFit="1" customWidth="1"/>
    <col min="14609" max="14848" width="9.09765625" style="97"/>
    <col min="14849" max="14849" width="8.69921875" style="97" customWidth="1"/>
    <col min="14850" max="14855" width="7.69921875" style="97" customWidth="1"/>
    <col min="14856" max="14856" width="7.8984375" style="97" bestFit="1" customWidth="1"/>
    <col min="14857" max="14857" width="7.69921875" style="97" customWidth="1"/>
    <col min="14858" max="14858" width="9.69921875" style="97" customWidth="1"/>
    <col min="14859" max="14859" width="5.69921875" style="97" customWidth="1"/>
    <col min="14860" max="14860" width="6.69921875" style="97" customWidth="1"/>
    <col min="14861" max="14861" width="5.69921875" style="97" customWidth="1"/>
    <col min="14862" max="14864" width="10.69921875" style="97" bestFit="1" customWidth="1"/>
    <col min="14865" max="15104" width="9.09765625" style="97"/>
    <col min="15105" max="15105" width="8.69921875" style="97" customWidth="1"/>
    <col min="15106" max="15111" width="7.69921875" style="97" customWidth="1"/>
    <col min="15112" max="15112" width="7.8984375" style="97" bestFit="1" customWidth="1"/>
    <col min="15113" max="15113" width="7.69921875" style="97" customWidth="1"/>
    <col min="15114" max="15114" width="9.69921875" style="97" customWidth="1"/>
    <col min="15115" max="15115" width="5.69921875" style="97" customWidth="1"/>
    <col min="15116" max="15116" width="6.69921875" style="97" customWidth="1"/>
    <col min="15117" max="15117" width="5.69921875" style="97" customWidth="1"/>
    <col min="15118" max="15120" width="10.69921875" style="97" bestFit="1" customWidth="1"/>
    <col min="15121" max="15360" width="9.09765625" style="97"/>
    <col min="15361" max="15361" width="8.69921875" style="97" customWidth="1"/>
    <col min="15362" max="15367" width="7.69921875" style="97" customWidth="1"/>
    <col min="15368" max="15368" width="7.8984375" style="97" bestFit="1" customWidth="1"/>
    <col min="15369" max="15369" width="7.69921875" style="97" customWidth="1"/>
    <col min="15370" max="15370" width="9.69921875" style="97" customWidth="1"/>
    <col min="15371" max="15371" width="5.69921875" style="97" customWidth="1"/>
    <col min="15372" max="15372" width="6.69921875" style="97" customWidth="1"/>
    <col min="15373" max="15373" width="5.69921875" style="97" customWidth="1"/>
    <col min="15374" max="15376" width="10.69921875" style="97" bestFit="1" customWidth="1"/>
    <col min="15377" max="15616" width="9.09765625" style="97"/>
    <col min="15617" max="15617" width="8.69921875" style="97" customWidth="1"/>
    <col min="15618" max="15623" width="7.69921875" style="97" customWidth="1"/>
    <col min="15624" max="15624" width="7.8984375" style="97" bestFit="1" customWidth="1"/>
    <col min="15625" max="15625" width="7.69921875" style="97" customWidth="1"/>
    <col min="15626" max="15626" width="9.69921875" style="97" customWidth="1"/>
    <col min="15627" max="15627" width="5.69921875" style="97" customWidth="1"/>
    <col min="15628" max="15628" width="6.69921875" style="97" customWidth="1"/>
    <col min="15629" max="15629" width="5.69921875" style="97" customWidth="1"/>
    <col min="15630" max="15632" width="10.69921875" style="97" bestFit="1" customWidth="1"/>
    <col min="15633" max="15872" width="9.09765625" style="97"/>
    <col min="15873" max="15873" width="8.69921875" style="97" customWidth="1"/>
    <col min="15874" max="15879" width="7.69921875" style="97" customWidth="1"/>
    <col min="15880" max="15880" width="7.8984375" style="97" bestFit="1" customWidth="1"/>
    <col min="15881" max="15881" width="7.69921875" style="97" customWidth="1"/>
    <col min="15882" max="15882" width="9.69921875" style="97" customWidth="1"/>
    <col min="15883" max="15883" width="5.69921875" style="97" customWidth="1"/>
    <col min="15884" max="15884" width="6.69921875" style="97" customWidth="1"/>
    <col min="15885" max="15885" width="5.69921875" style="97" customWidth="1"/>
    <col min="15886" max="15888" width="10.69921875" style="97" bestFit="1" customWidth="1"/>
    <col min="15889" max="16128" width="9.09765625" style="97"/>
    <col min="16129" max="16129" width="8.69921875" style="97" customWidth="1"/>
    <col min="16130" max="16135" width="7.69921875" style="97" customWidth="1"/>
    <col min="16136" max="16136" width="7.8984375" style="97" bestFit="1" customWidth="1"/>
    <col min="16137" max="16137" width="7.69921875" style="97" customWidth="1"/>
    <col min="16138" max="16138" width="9.69921875" style="97" customWidth="1"/>
    <col min="16139" max="16139" width="5.69921875" style="97" customWidth="1"/>
    <col min="16140" max="16140" width="6.69921875" style="97" customWidth="1"/>
    <col min="16141" max="16141" width="5.69921875" style="97" customWidth="1"/>
    <col min="16142" max="16144" width="10.69921875" style="97" bestFit="1" customWidth="1"/>
    <col min="16145" max="16384" width="9.09765625" style="97"/>
  </cols>
  <sheetData>
    <row r="1" spans="1:20" s="91" customFormat="1" ht="18.75" customHeight="1">
      <c r="A1" s="540" t="s">
        <v>129</v>
      </c>
      <c r="B1" s="540"/>
      <c r="C1" s="540"/>
      <c r="D1" s="540"/>
      <c r="E1" s="540"/>
      <c r="F1" s="540"/>
      <c r="G1" s="540"/>
      <c r="H1" s="540"/>
      <c r="I1" s="540"/>
      <c r="J1" s="540"/>
      <c r="K1" s="540"/>
      <c r="L1" s="540"/>
      <c r="M1" s="540"/>
    </row>
    <row r="2" spans="1:20" s="91" customFormat="1" ht="15.75" customHeight="1" thickBot="1">
      <c r="A2" s="92"/>
      <c r="B2" s="92"/>
      <c r="C2" s="92"/>
      <c r="D2" s="92"/>
      <c r="E2" s="93"/>
      <c r="F2" s="92"/>
      <c r="G2" s="271"/>
      <c r="H2" s="92"/>
      <c r="I2" s="92"/>
      <c r="J2" s="92"/>
      <c r="K2" s="541" t="s">
        <v>130</v>
      </c>
      <c r="L2" s="541"/>
      <c r="M2" s="541"/>
      <c r="O2" s="94"/>
    </row>
    <row r="3" spans="1:20" ht="20.149999999999999" customHeight="1">
      <c r="A3" s="95" t="s">
        <v>131</v>
      </c>
      <c r="B3" s="542" t="s">
        <v>132</v>
      </c>
      <c r="C3" s="543"/>
      <c r="D3" s="544"/>
      <c r="E3" s="543" t="s">
        <v>133</v>
      </c>
      <c r="F3" s="543"/>
      <c r="G3" s="543"/>
      <c r="H3" s="543"/>
      <c r="I3" s="545" t="s">
        <v>134</v>
      </c>
      <c r="J3" s="545" t="s">
        <v>135</v>
      </c>
      <c r="K3" s="545" t="s">
        <v>136</v>
      </c>
      <c r="L3" s="547" t="s">
        <v>137</v>
      </c>
      <c r="M3" s="549" t="s">
        <v>138</v>
      </c>
      <c r="N3" s="96"/>
      <c r="O3" s="96"/>
    </row>
    <row r="4" spans="1:20" ht="30" customHeight="1">
      <c r="A4" s="98" t="s">
        <v>139</v>
      </c>
      <c r="B4" s="99" t="s">
        <v>140</v>
      </c>
      <c r="C4" s="100" t="s">
        <v>141</v>
      </c>
      <c r="D4" s="101" t="s">
        <v>69</v>
      </c>
      <c r="E4" s="100" t="s">
        <v>67</v>
      </c>
      <c r="F4" s="100" t="s">
        <v>68</v>
      </c>
      <c r="G4" s="272" t="s">
        <v>211</v>
      </c>
      <c r="H4" s="100" t="s">
        <v>142</v>
      </c>
      <c r="I4" s="546"/>
      <c r="J4" s="546"/>
      <c r="K4" s="546"/>
      <c r="L4" s="548"/>
      <c r="M4" s="550"/>
      <c r="O4" s="96"/>
      <c r="T4" s="96"/>
    </row>
    <row r="5" spans="1:20" ht="30" customHeight="1">
      <c r="A5" s="273" t="s">
        <v>212</v>
      </c>
      <c r="B5" s="275">
        <v>1392</v>
      </c>
      <c r="C5" s="276">
        <v>459</v>
      </c>
      <c r="D5" s="277">
        <v>933</v>
      </c>
      <c r="E5" s="276">
        <v>5450</v>
      </c>
      <c r="F5" s="276">
        <v>4238</v>
      </c>
      <c r="G5" s="277">
        <v>-314</v>
      </c>
      <c r="H5" s="277">
        <f>E5-F5+G5</f>
        <v>898</v>
      </c>
      <c r="I5" s="277">
        <f>D5+H5</f>
        <v>1831</v>
      </c>
      <c r="J5" s="276">
        <v>65697</v>
      </c>
      <c r="K5" s="475">
        <v>2.8</v>
      </c>
      <c r="L5" s="276">
        <v>605</v>
      </c>
      <c r="M5" s="276">
        <v>46</v>
      </c>
      <c r="O5" s="96"/>
      <c r="T5" s="96"/>
    </row>
    <row r="6" spans="1:20" ht="35.15" customHeight="1">
      <c r="A6" s="196" t="s">
        <v>189</v>
      </c>
      <c r="B6" s="278">
        <v>1045</v>
      </c>
      <c r="C6" s="157">
        <v>527</v>
      </c>
      <c r="D6" s="158">
        <f>B6-C6</f>
        <v>518</v>
      </c>
      <c r="E6" s="157">
        <v>4346</v>
      </c>
      <c r="F6" s="157">
        <v>3890</v>
      </c>
      <c r="G6" s="158">
        <v>13</v>
      </c>
      <c r="H6" s="158">
        <f>E6-F6+G6</f>
        <v>469</v>
      </c>
      <c r="I6" s="158">
        <f>D6+H6</f>
        <v>987</v>
      </c>
      <c r="J6" s="157">
        <v>82126</v>
      </c>
      <c r="K6" s="476">
        <v>1.2018118500840174</v>
      </c>
      <c r="L6" s="157">
        <v>474</v>
      </c>
      <c r="M6" s="157">
        <v>101</v>
      </c>
      <c r="N6" s="480"/>
    </row>
    <row r="7" spans="1:20" ht="35.15" customHeight="1">
      <c r="A7" s="195" t="s">
        <v>190</v>
      </c>
      <c r="B7" s="159">
        <v>1355</v>
      </c>
      <c r="C7" s="160">
        <v>702</v>
      </c>
      <c r="D7" s="161">
        <f>B7-C7</f>
        <v>653</v>
      </c>
      <c r="E7" s="160">
        <v>8316</v>
      </c>
      <c r="F7" s="160">
        <v>5950</v>
      </c>
      <c r="G7" s="161">
        <v>-72</v>
      </c>
      <c r="H7" s="161">
        <f>E7-F7+G7</f>
        <v>2294</v>
      </c>
      <c r="I7" s="161">
        <f>D7+H7</f>
        <v>2947</v>
      </c>
      <c r="J7" s="160">
        <v>105771</v>
      </c>
      <c r="K7" s="477">
        <v>2.9</v>
      </c>
      <c r="L7" s="160">
        <v>695</v>
      </c>
      <c r="M7" s="160">
        <v>128</v>
      </c>
      <c r="N7" s="480"/>
    </row>
    <row r="8" spans="1:20" ht="35.15" customHeight="1">
      <c r="A8" s="196" t="s">
        <v>170</v>
      </c>
      <c r="B8" s="279">
        <v>1767</v>
      </c>
      <c r="C8" s="280">
        <v>1387</v>
      </c>
      <c r="D8" s="281">
        <v>380</v>
      </c>
      <c r="E8" s="280">
        <v>8672</v>
      </c>
      <c r="F8" s="280">
        <v>7830</v>
      </c>
      <c r="G8" s="281">
        <v>79</v>
      </c>
      <c r="H8" s="281">
        <v>921</v>
      </c>
      <c r="I8" s="281">
        <v>1301</v>
      </c>
      <c r="J8" s="280">
        <v>176858</v>
      </c>
      <c r="K8" s="478">
        <v>0.74106985195691433</v>
      </c>
      <c r="L8" s="280">
        <v>1079</v>
      </c>
      <c r="M8" s="280">
        <v>289</v>
      </c>
      <c r="N8" s="480"/>
    </row>
    <row r="9" spans="1:20" ht="35.15" customHeight="1">
      <c r="A9" s="196" t="s">
        <v>171</v>
      </c>
      <c r="B9" s="278">
        <v>1906</v>
      </c>
      <c r="C9" s="157">
        <v>1385</v>
      </c>
      <c r="D9" s="158">
        <v>521</v>
      </c>
      <c r="E9" s="157">
        <v>7969</v>
      </c>
      <c r="F9" s="157">
        <v>7858</v>
      </c>
      <c r="G9" s="158">
        <v>45</v>
      </c>
      <c r="H9" s="158">
        <v>156</v>
      </c>
      <c r="I9" s="158">
        <v>677</v>
      </c>
      <c r="J9" s="157">
        <v>177535</v>
      </c>
      <c r="K9" s="476">
        <v>0.38279297515520927</v>
      </c>
      <c r="L9" s="162">
        <v>1059</v>
      </c>
      <c r="M9" s="162">
        <v>322</v>
      </c>
      <c r="N9" s="480"/>
    </row>
    <row r="10" spans="1:20" ht="35.15" customHeight="1">
      <c r="A10" s="196" t="s">
        <v>172</v>
      </c>
      <c r="B10" s="278">
        <v>1822</v>
      </c>
      <c r="C10" s="157">
        <v>1435</v>
      </c>
      <c r="D10" s="158">
        <v>387</v>
      </c>
      <c r="E10" s="157">
        <v>7334</v>
      </c>
      <c r="F10" s="157">
        <v>7802</v>
      </c>
      <c r="G10" s="158">
        <v>63</v>
      </c>
      <c r="H10" s="158">
        <v>-405</v>
      </c>
      <c r="I10" s="158">
        <v>-18</v>
      </c>
      <c r="J10" s="157">
        <v>177517</v>
      </c>
      <c r="K10" s="482">
        <v>-1.0138845861379447E-2</v>
      </c>
      <c r="L10" s="163">
        <v>1068</v>
      </c>
      <c r="M10" s="163">
        <v>342</v>
      </c>
      <c r="N10" s="480"/>
    </row>
    <row r="11" spans="1:20" ht="35.15" customHeight="1">
      <c r="A11" s="196" t="s">
        <v>173</v>
      </c>
      <c r="B11" s="278">
        <v>1883</v>
      </c>
      <c r="C11" s="157">
        <v>1460</v>
      </c>
      <c r="D11" s="158">
        <v>423</v>
      </c>
      <c r="E11" s="157">
        <v>6948</v>
      </c>
      <c r="F11" s="157">
        <v>7023</v>
      </c>
      <c r="G11" s="158">
        <v>47</v>
      </c>
      <c r="H11" s="158">
        <v>-28</v>
      </c>
      <c r="I11" s="158">
        <v>395</v>
      </c>
      <c r="J11" s="157">
        <v>177912</v>
      </c>
      <c r="K11" s="482">
        <v>0.2225139000771757</v>
      </c>
      <c r="L11" s="162">
        <v>965</v>
      </c>
      <c r="M11" s="162">
        <v>373</v>
      </c>
      <c r="N11" s="480"/>
    </row>
    <row r="12" spans="1:20" ht="35.15" customHeight="1">
      <c r="A12" s="196" t="s">
        <v>174</v>
      </c>
      <c r="B12" s="278">
        <v>1832</v>
      </c>
      <c r="C12" s="157">
        <v>1488</v>
      </c>
      <c r="D12" s="158">
        <v>344</v>
      </c>
      <c r="E12" s="157">
        <v>7207</v>
      </c>
      <c r="F12" s="157">
        <v>6895</v>
      </c>
      <c r="G12" s="158">
        <v>85</v>
      </c>
      <c r="H12" s="158">
        <v>397</v>
      </c>
      <c r="I12" s="158">
        <v>741</v>
      </c>
      <c r="J12" s="157">
        <v>178653</v>
      </c>
      <c r="K12" s="482">
        <v>0.41649804397679752</v>
      </c>
      <c r="L12" s="162">
        <v>978</v>
      </c>
      <c r="M12" s="162">
        <v>347</v>
      </c>
      <c r="N12" s="480"/>
    </row>
    <row r="13" spans="1:20" ht="35.15" customHeight="1">
      <c r="A13" s="196" t="s">
        <v>175</v>
      </c>
      <c r="B13" s="278">
        <v>1812</v>
      </c>
      <c r="C13" s="157">
        <v>1588</v>
      </c>
      <c r="D13" s="158">
        <v>224</v>
      </c>
      <c r="E13" s="157">
        <v>6804</v>
      </c>
      <c r="F13" s="157">
        <v>6950</v>
      </c>
      <c r="G13" s="158">
        <v>71</v>
      </c>
      <c r="H13" s="158">
        <v>-75</v>
      </c>
      <c r="I13" s="158">
        <v>149</v>
      </c>
      <c r="J13" s="157">
        <v>178802</v>
      </c>
      <c r="K13" s="476">
        <v>8.3401902011161294E-2</v>
      </c>
      <c r="L13" s="162">
        <v>942</v>
      </c>
      <c r="M13" s="162">
        <v>316</v>
      </c>
      <c r="N13" s="480"/>
    </row>
    <row r="14" spans="1:20" ht="35.15" customHeight="1">
      <c r="A14" s="196" t="s">
        <v>176</v>
      </c>
      <c r="B14" s="282">
        <v>1846</v>
      </c>
      <c r="C14" s="164">
        <v>1566</v>
      </c>
      <c r="D14" s="165">
        <v>280</v>
      </c>
      <c r="E14" s="164">
        <v>7774</v>
      </c>
      <c r="F14" s="164">
        <v>8272</v>
      </c>
      <c r="G14" s="166">
        <v>-344</v>
      </c>
      <c r="H14" s="165">
        <v>-842</v>
      </c>
      <c r="I14" s="158">
        <v>-562</v>
      </c>
      <c r="J14" s="167">
        <v>182853</v>
      </c>
      <c r="K14" s="482">
        <v>-0.31431415755975883</v>
      </c>
      <c r="L14" s="167">
        <v>939</v>
      </c>
      <c r="M14" s="167">
        <v>302</v>
      </c>
      <c r="N14" s="480"/>
    </row>
    <row r="15" spans="1:20" ht="35.15" customHeight="1">
      <c r="A15" s="196" t="s">
        <v>177</v>
      </c>
      <c r="B15" s="282">
        <v>1792</v>
      </c>
      <c r="C15" s="164">
        <v>1572</v>
      </c>
      <c r="D15" s="165">
        <v>220</v>
      </c>
      <c r="E15" s="164">
        <v>8693</v>
      </c>
      <c r="F15" s="164">
        <v>8013</v>
      </c>
      <c r="G15" s="166">
        <v>-441</v>
      </c>
      <c r="H15" s="165">
        <v>239</v>
      </c>
      <c r="I15" s="158">
        <v>459</v>
      </c>
      <c r="J15" s="283">
        <v>183312</v>
      </c>
      <c r="K15" s="482">
        <v>0.25102131220160456</v>
      </c>
      <c r="L15" s="167">
        <v>917</v>
      </c>
      <c r="M15" s="167">
        <v>284</v>
      </c>
      <c r="N15" s="480"/>
    </row>
    <row r="16" spans="1:20" ht="35.15" customHeight="1">
      <c r="A16" s="196" t="s">
        <v>178</v>
      </c>
      <c r="B16" s="282">
        <v>1782</v>
      </c>
      <c r="C16" s="164">
        <v>1572</v>
      </c>
      <c r="D16" s="165">
        <v>210</v>
      </c>
      <c r="E16" s="164">
        <v>8663</v>
      </c>
      <c r="F16" s="164">
        <v>7680</v>
      </c>
      <c r="G16" s="166">
        <v>-331</v>
      </c>
      <c r="H16" s="165">
        <v>652</v>
      </c>
      <c r="I16" s="158">
        <v>862</v>
      </c>
      <c r="J16" s="283">
        <v>184174</v>
      </c>
      <c r="K16" s="482">
        <v>0.47023653661516973</v>
      </c>
      <c r="L16" s="168">
        <v>903</v>
      </c>
      <c r="M16" s="168">
        <v>316</v>
      </c>
      <c r="N16" s="480"/>
    </row>
    <row r="17" spans="1:14" ht="35.15" customHeight="1">
      <c r="A17" s="196" t="s">
        <v>290</v>
      </c>
      <c r="B17" s="278">
        <v>1737</v>
      </c>
      <c r="C17" s="157">
        <v>1572</v>
      </c>
      <c r="D17" s="158">
        <v>165</v>
      </c>
      <c r="E17" s="157">
        <v>9145</v>
      </c>
      <c r="F17" s="157">
        <v>8294</v>
      </c>
      <c r="G17" s="158">
        <v>-261</v>
      </c>
      <c r="H17" s="158">
        <v>590</v>
      </c>
      <c r="I17" s="158">
        <v>755</v>
      </c>
      <c r="J17" s="157">
        <v>184929</v>
      </c>
      <c r="K17" s="476">
        <v>0.40993842779111056</v>
      </c>
      <c r="L17" s="157">
        <v>895</v>
      </c>
      <c r="M17" s="157">
        <v>302</v>
      </c>
      <c r="N17" s="480"/>
    </row>
    <row r="18" spans="1:14" s="102" customFormat="1" ht="35.15" customHeight="1">
      <c r="A18" s="196" t="s">
        <v>291</v>
      </c>
      <c r="B18" s="278">
        <v>1664</v>
      </c>
      <c r="C18" s="157">
        <v>1642</v>
      </c>
      <c r="D18" s="158">
        <v>22</v>
      </c>
      <c r="E18" s="157">
        <v>8965</v>
      </c>
      <c r="F18" s="157">
        <v>8419</v>
      </c>
      <c r="G18" s="158">
        <v>-350</v>
      </c>
      <c r="H18" s="158">
        <v>196</v>
      </c>
      <c r="I18" s="158">
        <v>218</v>
      </c>
      <c r="J18" s="157">
        <v>185147</v>
      </c>
      <c r="K18" s="476">
        <v>0.11788307945211406</v>
      </c>
      <c r="L18" s="157">
        <v>853</v>
      </c>
      <c r="M18" s="157">
        <v>312</v>
      </c>
      <c r="N18" s="480"/>
    </row>
    <row r="19" spans="1:14" s="102" customFormat="1" ht="35.15" customHeight="1">
      <c r="A19" s="196" t="s">
        <v>289</v>
      </c>
      <c r="B19" s="278">
        <v>1558</v>
      </c>
      <c r="C19" s="157">
        <v>1627</v>
      </c>
      <c r="D19" s="158">
        <v>-69</v>
      </c>
      <c r="E19" s="157">
        <v>9599</v>
      </c>
      <c r="F19" s="157">
        <v>8372</v>
      </c>
      <c r="G19" s="158">
        <v>-293</v>
      </c>
      <c r="H19" s="158">
        <v>934</v>
      </c>
      <c r="I19" s="158">
        <v>865</v>
      </c>
      <c r="J19" s="157">
        <v>186012</v>
      </c>
      <c r="K19" s="476">
        <v>0.46719633588445941</v>
      </c>
      <c r="L19" s="157">
        <v>901</v>
      </c>
      <c r="M19" s="157">
        <v>295</v>
      </c>
      <c r="N19" s="480"/>
    </row>
    <row r="20" spans="1:14" s="102" customFormat="1" ht="35.15" customHeight="1">
      <c r="A20" s="196" t="s">
        <v>396</v>
      </c>
      <c r="B20" s="278">
        <v>1533</v>
      </c>
      <c r="C20" s="157">
        <v>1544</v>
      </c>
      <c r="D20" s="158">
        <v>-11</v>
      </c>
      <c r="E20" s="157">
        <v>10215</v>
      </c>
      <c r="F20" s="157">
        <v>8710</v>
      </c>
      <c r="G20" s="158">
        <v>-324</v>
      </c>
      <c r="H20" s="158">
        <v>1181</v>
      </c>
      <c r="I20" s="158">
        <v>1170</v>
      </c>
      <c r="J20" s="157">
        <v>187182</v>
      </c>
      <c r="K20" s="476">
        <v>0.62899167795626088</v>
      </c>
      <c r="L20" s="157">
        <v>822</v>
      </c>
      <c r="M20" s="157">
        <v>310</v>
      </c>
      <c r="N20" s="480"/>
    </row>
    <row r="21" spans="1:14" s="102" customFormat="1" ht="35.15" customHeight="1">
      <c r="A21" s="196" t="s">
        <v>401</v>
      </c>
      <c r="B21" s="278">
        <v>1527</v>
      </c>
      <c r="C21" s="157">
        <v>1643</v>
      </c>
      <c r="D21" s="158">
        <v>-116</v>
      </c>
      <c r="E21" s="157">
        <v>10714</v>
      </c>
      <c r="F21" s="157">
        <v>8963</v>
      </c>
      <c r="G21" s="158">
        <v>-352</v>
      </c>
      <c r="H21" s="158">
        <v>1399</v>
      </c>
      <c r="I21" s="158">
        <v>1283</v>
      </c>
      <c r="J21" s="157">
        <v>188465</v>
      </c>
      <c r="K21" s="476">
        <v>0.68076300639375997</v>
      </c>
      <c r="L21" s="157">
        <v>915</v>
      </c>
      <c r="M21" s="157">
        <v>276</v>
      </c>
      <c r="N21" s="480"/>
    </row>
    <row r="22" spans="1:14" ht="35.15" customHeight="1" thickBot="1">
      <c r="A22" s="274" t="s">
        <v>405</v>
      </c>
      <c r="B22" s="284">
        <v>1487</v>
      </c>
      <c r="C22" s="285">
        <v>1639</v>
      </c>
      <c r="D22" s="286">
        <v>-152</v>
      </c>
      <c r="E22" s="285">
        <v>8876</v>
      </c>
      <c r="F22" s="285">
        <v>7927</v>
      </c>
      <c r="G22" s="286">
        <v>-293</v>
      </c>
      <c r="H22" s="286">
        <v>656</v>
      </c>
      <c r="I22" s="286">
        <v>504</v>
      </c>
      <c r="J22" s="285">
        <v>188969</v>
      </c>
      <c r="K22" s="479">
        <v>0.27</v>
      </c>
      <c r="L22" s="423">
        <v>834</v>
      </c>
      <c r="M22" s="423">
        <v>268</v>
      </c>
      <c r="N22" s="480"/>
    </row>
    <row r="23" spans="1:14" s="104" customFormat="1" ht="15.75" customHeight="1">
      <c r="A23" s="103" t="s">
        <v>191</v>
      </c>
      <c r="K23" s="539" t="s">
        <v>143</v>
      </c>
      <c r="L23" s="539"/>
      <c r="M23" s="539"/>
    </row>
    <row r="24" spans="1:14" s="104" customFormat="1" ht="11">
      <c r="A24" s="105" t="s">
        <v>192</v>
      </c>
      <c r="B24" s="106"/>
      <c r="C24" s="106"/>
      <c r="D24" s="106"/>
      <c r="E24" s="106"/>
      <c r="F24" s="106"/>
      <c r="G24" s="106"/>
      <c r="H24" s="107"/>
    </row>
    <row r="25" spans="1:14" s="104" customFormat="1" ht="11">
      <c r="A25" s="105" t="s">
        <v>193</v>
      </c>
      <c r="B25" s="105"/>
      <c r="C25" s="105"/>
      <c r="D25" s="105"/>
      <c r="E25" s="105"/>
    </row>
    <row r="26" spans="1:14" s="104" customFormat="1" ht="11">
      <c r="A26" s="538" t="s">
        <v>194</v>
      </c>
      <c r="B26" s="538"/>
      <c r="C26" s="538"/>
      <c r="D26" s="538"/>
      <c r="E26" s="538"/>
      <c r="F26" s="538"/>
      <c r="G26" s="538"/>
      <c r="H26" s="538"/>
      <c r="I26" s="538"/>
      <c r="J26" s="538"/>
      <c r="K26" s="538"/>
      <c r="L26" s="538"/>
      <c r="M26" s="538"/>
    </row>
    <row r="27" spans="1:14" s="104" customFormat="1" ht="11">
      <c r="A27" s="538" t="s">
        <v>285</v>
      </c>
      <c r="B27" s="538"/>
      <c r="C27" s="538"/>
      <c r="D27" s="538"/>
      <c r="E27" s="538"/>
      <c r="F27" s="538"/>
      <c r="G27" s="538"/>
      <c r="H27" s="538"/>
      <c r="I27" s="538"/>
      <c r="J27" s="538"/>
      <c r="K27" s="538"/>
      <c r="L27" s="538"/>
      <c r="M27" s="538"/>
    </row>
    <row r="28" spans="1:14">
      <c r="B28" s="102"/>
      <c r="C28" s="102"/>
      <c r="D28" s="102"/>
      <c r="E28" s="102"/>
      <c r="F28" s="102"/>
      <c r="G28" s="102"/>
      <c r="H28" s="102"/>
    </row>
    <row r="29" spans="1:14">
      <c r="A29" s="102"/>
      <c r="B29" s="102"/>
      <c r="C29" s="102"/>
      <c r="D29" s="102"/>
      <c r="E29" s="102"/>
      <c r="F29" s="102"/>
      <c r="G29" s="102"/>
      <c r="H29" s="102"/>
    </row>
  </sheetData>
  <mergeCells count="12">
    <mergeCell ref="A27:M27"/>
    <mergeCell ref="K23:M23"/>
    <mergeCell ref="A26:M26"/>
    <mergeCell ref="A1:M1"/>
    <mergeCell ref="K2:M2"/>
    <mergeCell ref="B3:D3"/>
    <mergeCell ref="E3:H3"/>
    <mergeCell ref="I3:I4"/>
    <mergeCell ref="J3:J4"/>
    <mergeCell ref="K3:K4"/>
    <mergeCell ref="L3:L4"/>
    <mergeCell ref="M3:M4"/>
  </mergeCells>
  <phoneticPr fontId="13"/>
  <printOptions horizontalCentered="1"/>
  <pageMargins left="0.59055118110236227" right="0.59055118110236227" top="0.70866141732283472" bottom="0.59055118110236227" header="0.31496062992125984" footer="0.31496062992125984"/>
  <pageSetup paperSize="9" firstPageNumber="51" orientation="portrait" r:id="rId1"/>
  <headerFooter alignWithMargins="0">
    <evenHeader>&amp;L&amp;"+,標準"&amp;11 ２　人　　口</evenHeader>
    <evenFooter>&amp;C&amp;"+,標準"&amp;11- &amp;P -</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view="pageBreakPreview" topLeftCell="F24" zoomScale="106" zoomScaleNormal="100" zoomScaleSheetLayoutView="106" workbookViewId="0">
      <selection activeCell="AA54" sqref="AA54:AI54"/>
    </sheetView>
  </sheetViews>
  <sheetFormatPr defaultColWidth="9.09765625" defaultRowHeight="12"/>
  <cols>
    <col min="1" max="1" width="8.69921875" style="220" customWidth="1"/>
    <col min="2" max="2" width="10.69921875" style="220" bestFit="1" customWidth="1"/>
    <col min="3" max="12" width="7.69921875" style="220" customWidth="1"/>
    <col min="13" max="13" width="8.69921875" style="220" customWidth="1"/>
    <col min="14" max="14" width="10.69921875" style="220" bestFit="1" customWidth="1"/>
    <col min="15" max="24" width="7.69921875" style="220" customWidth="1"/>
    <col min="25" max="25" width="8.69921875" style="220" customWidth="1"/>
    <col min="26" max="26" width="11" style="220" bestFit="1" customWidth="1"/>
    <col min="27" max="35" width="7.69921875" style="220" customWidth="1"/>
    <col min="36" max="36" width="8" style="220" customWidth="1"/>
    <col min="37" max="16384" width="9.09765625" style="220"/>
  </cols>
  <sheetData>
    <row r="1" spans="1:36" s="215" customFormat="1" ht="16.5">
      <c r="A1" s="567" t="s">
        <v>18</v>
      </c>
      <c r="B1" s="567"/>
      <c r="C1" s="567"/>
      <c r="D1" s="567"/>
      <c r="E1" s="567"/>
      <c r="F1" s="567"/>
      <c r="G1" s="567"/>
      <c r="H1" s="567"/>
      <c r="I1" s="567"/>
      <c r="J1" s="567"/>
      <c r="K1" s="567"/>
      <c r="L1" s="567"/>
      <c r="M1" s="567" t="s">
        <v>19</v>
      </c>
      <c r="N1" s="567"/>
      <c r="O1" s="567"/>
      <c r="P1" s="567"/>
      <c r="Q1" s="567"/>
      <c r="R1" s="567"/>
      <c r="S1" s="567"/>
      <c r="T1" s="567"/>
      <c r="U1" s="567"/>
      <c r="V1" s="567"/>
      <c r="W1" s="567"/>
      <c r="X1" s="567"/>
      <c r="Y1" s="567" t="s">
        <v>20</v>
      </c>
      <c r="Z1" s="567"/>
      <c r="AA1" s="567"/>
      <c r="AB1" s="567"/>
      <c r="AC1" s="567"/>
      <c r="AD1" s="567"/>
      <c r="AE1" s="567"/>
      <c r="AF1" s="567"/>
      <c r="AG1" s="567"/>
      <c r="AH1" s="567"/>
      <c r="AI1" s="567"/>
      <c r="AJ1" s="567"/>
    </row>
    <row r="2" spans="1:36" s="216" customFormat="1" ht="12.75" customHeight="1" thickBot="1">
      <c r="K2" s="566" t="s">
        <v>295</v>
      </c>
      <c r="L2" s="566"/>
      <c r="R2" s="217"/>
      <c r="S2" s="217"/>
      <c r="T2" s="217"/>
      <c r="U2" s="217"/>
      <c r="V2" s="217"/>
      <c r="W2" s="217"/>
      <c r="X2" s="218" t="s">
        <v>295</v>
      </c>
      <c r="Y2" s="219"/>
      <c r="Z2" s="219"/>
      <c r="AA2" s="219"/>
      <c r="AB2" s="219"/>
      <c r="AC2" s="219"/>
      <c r="AD2" s="219"/>
      <c r="AE2" s="219"/>
      <c r="AF2" s="219"/>
      <c r="AG2" s="219"/>
      <c r="AH2" s="219"/>
      <c r="AI2" s="219"/>
      <c r="AJ2" s="218" t="s">
        <v>295</v>
      </c>
    </row>
    <row r="3" spans="1:36" ht="15" customHeight="1">
      <c r="A3" s="557" t="s">
        <v>131</v>
      </c>
      <c r="B3" s="380" t="s">
        <v>3</v>
      </c>
      <c r="C3" s="559" t="s">
        <v>296</v>
      </c>
      <c r="D3" s="553" t="s">
        <v>0</v>
      </c>
      <c r="E3" s="553" t="s">
        <v>297</v>
      </c>
      <c r="F3" s="553" t="s">
        <v>298</v>
      </c>
      <c r="G3" s="553" t="s">
        <v>5</v>
      </c>
      <c r="H3" s="553" t="s">
        <v>6</v>
      </c>
      <c r="I3" s="553" t="s">
        <v>7</v>
      </c>
      <c r="J3" s="553" t="s">
        <v>8</v>
      </c>
      <c r="K3" s="553" t="s">
        <v>4</v>
      </c>
      <c r="L3" s="555" t="s">
        <v>299</v>
      </c>
      <c r="M3" s="563" t="s">
        <v>131</v>
      </c>
      <c r="N3" s="381" t="s">
        <v>3</v>
      </c>
      <c r="O3" s="559" t="s">
        <v>300</v>
      </c>
      <c r="P3" s="553" t="s">
        <v>0</v>
      </c>
      <c r="Q3" s="553" t="s">
        <v>301</v>
      </c>
      <c r="R3" s="553" t="s">
        <v>302</v>
      </c>
      <c r="S3" s="553" t="s">
        <v>5</v>
      </c>
      <c r="T3" s="553" t="s">
        <v>6</v>
      </c>
      <c r="U3" s="553" t="s">
        <v>7</v>
      </c>
      <c r="V3" s="553" t="s">
        <v>8</v>
      </c>
      <c r="W3" s="553" t="s">
        <v>4</v>
      </c>
      <c r="X3" s="555" t="s">
        <v>299</v>
      </c>
      <c r="Y3" s="557" t="s">
        <v>303</v>
      </c>
      <c r="Z3" s="380" t="s">
        <v>3</v>
      </c>
      <c r="AA3" s="559" t="s">
        <v>304</v>
      </c>
      <c r="AB3" s="553" t="s">
        <v>0</v>
      </c>
      <c r="AC3" s="553" t="s">
        <v>305</v>
      </c>
      <c r="AD3" s="553" t="s">
        <v>306</v>
      </c>
      <c r="AE3" s="553" t="s">
        <v>5</v>
      </c>
      <c r="AF3" s="553" t="s">
        <v>6</v>
      </c>
      <c r="AG3" s="553" t="s">
        <v>7</v>
      </c>
      <c r="AH3" s="553" t="s">
        <v>8</v>
      </c>
      <c r="AI3" s="553" t="s">
        <v>4</v>
      </c>
      <c r="AJ3" s="555" t="s">
        <v>307</v>
      </c>
    </row>
    <row r="4" spans="1:36" s="110" customFormat="1" ht="15" customHeight="1">
      <c r="A4" s="558"/>
      <c r="B4" s="382" t="s">
        <v>139</v>
      </c>
      <c r="C4" s="560"/>
      <c r="D4" s="561"/>
      <c r="E4" s="561"/>
      <c r="F4" s="561"/>
      <c r="G4" s="554"/>
      <c r="H4" s="554"/>
      <c r="I4" s="554"/>
      <c r="J4" s="554"/>
      <c r="K4" s="554"/>
      <c r="L4" s="556"/>
      <c r="M4" s="564"/>
      <c r="N4" s="383" t="s">
        <v>139</v>
      </c>
      <c r="O4" s="560"/>
      <c r="P4" s="561"/>
      <c r="Q4" s="561"/>
      <c r="R4" s="561"/>
      <c r="S4" s="554"/>
      <c r="T4" s="565"/>
      <c r="U4" s="554"/>
      <c r="V4" s="554"/>
      <c r="W4" s="554"/>
      <c r="X4" s="556"/>
      <c r="Y4" s="558"/>
      <c r="Z4" s="382" t="s">
        <v>139</v>
      </c>
      <c r="AA4" s="560"/>
      <c r="AB4" s="561"/>
      <c r="AC4" s="561"/>
      <c r="AD4" s="561"/>
      <c r="AE4" s="554"/>
      <c r="AF4" s="554"/>
      <c r="AG4" s="554"/>
      <c r="AH4" s="554"/>
      <c r="AI4" s="554"/>
      <c r="AJ4" s="556"/>
    </row>
    <row r="5" spans="1:36" ht="5.15" customHeight="1">
      <c r="A5" s="221"/>
      <c r="B5" s="222"/>
      <c r="C5" s="223"/>
      <c r="D5" s="223"/>
      <c r="E5" s="223"/>
      <c r="F5" s="223"/>
      <c r="G5" s="223"/>
      <c r="H5" s="223"/>
      <c r="I5" s="223"/>
      <c r="J5" s="223"/>
      <c r="K5" s="223"/>
      <c r="L5" s="224"/>
      <c r="M5" s="221"/>
      <c r="N5" s="225"/>
      <c r="O5" s="223"/>
      <c r="P5" s="223"/>
      <c r="Q5" s="223"/>
      <c r="R5" s="223"/>
      <c r="S5" s="223"/>
      <c r="T5" s="223"/>
      <c r="U5" s="223"/>
      <c r="V5" s="223"/>
      <c r="W5" s="223"/>
      <c r="X5" s="224"/>
      <c r="Y5" s="226"/>
      <c r="Z5" s="227"/>
      <c r="AA5" s="228"/>
      <c r="AB5" s="228"/>
      <c r="AC5" s="228"/>
      <c r="AD5" s="228"/>
      <c r="AE5" s="228"/>
      <c r="AF5" s="228"/>
      <c r="AG5" s="228"/>
      <c r="AH5" s="228"/>
      <c r="AI5" s="228"/>
      <c r="AJ5" s="229"/>
    </row>
    <row r="6" spans="1:36" ht="16.5" customHeight="1">
      <c r="A6" s="551" t="s">
        <v>9</v>
      </c>
      <c r="B6" s="230" t="s">
        <v>179</v>
      </c>
      <c r="C6" s="231" t="s">
        <v>16</v>
      </c>
      <c r="D6" s="231" t="s">
        <v>16</v>
      </c>
      <c r="E6" s="231" t="s">
        <v>16</v>
      </c>
      <c r="F6" s="231" t="s">
        <v>16</v>
      </c>
      <c r="G6" s="231" t="s">
        <v>308</v>
      </c>
      <c r="H6" s="231" t="s">
        <v>16</v>
      </c>
      <c r="I6" s="231" t="s">
        <v>16</v>
      </c>
      <c r="J6" s="231" t="s">
        <v>16</v>
      </c>
      <c r="K6" s="231" t="s">
        <v>16</v>
      </c>
      <c r="L6" s="232">
        <v>1392</v>
      </c>
      <c r="M6" s="551" t="s">
        <v>10</v>
      </c>
      <c r="N6" s="230" t="s">
        <v>179</v>
      </c>
      <c r="O6" s="231" t="s">
        <v>16</v>
      </c>
      <c r="P6" s="231" t="s">
        <v>16</v>
      </c>
      <c r="Q6" s="231" t="s">
        <v>16</v>
      </c>
      <c r="R6" s="231" t="s">
        <v>16</v>
      </c>
      <c r="S6" s="231" t="s">
        <v>16</v>
      </c>
      <c r="T6" s="231" t="s">
        <v>16</v>
      </c>
      <c r="U6" s="231" t="s">
        <v>16</v>
      </c>
      <c r="V6" s="231" t="s">
        <v>16</v>
      </c>
      <c r="W6" s="231" t="s">
        <v>16</v>
      </c>
      <c r="X6" s="232">
        <v>5450</v>
      </c>
      <c r="Y6" s="551" t="s">
        <v>2</v>
      </c>
      <c r="Z6" s="230" t="s">
        <v>179</v>
      </c>
      <c r="AA6" s="231" t="s">
        <v>16</v>
      </c>
      <c r="AB6" s="231" t="s">
        <v>16</v>
      </c>
      <c r="AC6" s="231" t="s">
        <v>16</v>
      </c>
      <c r="AD6" s="231" t="s">
        <v>16</v>
      </c>
      <c r="AE6" s="231" t="s">
        <v>16</v>
      </c>
      <c r="AF6" s="231" t="s">
        <v>16</v>
      </c>
      <c r="AG6" s="231" t="s">
        <v>16</v>
      </c>
      <c r="AH6" s="231" t="s">
        <v>16</v>
      </c>
      <c r="AI6" s="231" t="s">
        <v>16</v>
      </c>
      <c r="AJ6" s="378">
        <v>898</v>
      </c>
    </row>
    <row r="7" spans="1:36" ht="16.5" customHeight="1">
      <c r="A7" s="551"/>
      <c r="B7" s="230" t="s">
        <v>180</v>
      </c>
      <c r="C7" s="233">
        <v>496</v>
      </c>
      <c r="D7" s="233">
        <v>270</v>
      </c>
      <c r="E7" s="233">
        <v>63</v>
      </c>
      <c r="F7" s="233">
        <v>216</v>
      </c>
      <c r="G7" s="231" t="s">
        <v>16</v>
      </c>
      <c r="H7" s="231" t="s">
        <v>16</v>
      </c>
      <c r="I7" s="231" t="s">
        <v>16</v>
      </c>
      <c r="J7" s="231" t="s">
        <v>16</v>
      </c>
      <c r="K7" s="231" t="s">
        <v>16</v>
      </c>
      <c r="L7" s="232">
        <v>1045</v>
      </c>
      <c r="M7" s="551"/>
      <c r="N7" s="230" t="s">
        <v>180</v>
      </c>
      <c r="O7" s="233">
        <v>2234</v>
      </c>
      <c r="P7" s="233">
        <v>1137</v>
      </c>
      <c r="Q7" s="233">
        <v>276</v>
      </c>
      <c r="R7" s="233">
        <v>699</v>
      </c>
      <c r="S7" s="231" t="s">
        <v>16</v>
      </c>
      <c r="T7" s="231" t="s">
        <v>16</v>
      </c>
      <c r="U7" s="231" t="s">
        <v>16</v>
      </c>
      <c r="V7" s="231" t="s">
        <v>16</v>
      </c>
      <c r="W7" s="231" t="s">
        <v>16</v>
      </c>
      <c r="X7" s="232">
        <v>4346</v>
      </c>
      <c r="Y7" s="551"/>
      <c r="Z7" s="230" t="s">
        <v>180</v>
      </c>
      <c r="AA7" s="384">
        <v>187</v>
      </c>
      <c r="AB7" s="384">
        <v>223</v>
      </c>
      <c r="AC7" s="384">
        <v>44</v>
      </c>
      <c r="AD7" s="384">
        <v>15</v>
      </c>
      <c r="AE7" s="231" t="s">
        <v>16</v>
      </c>
      <c r="AF7" s="231" t="s">
        <v>16</v>
      </c>
      <c r="AG7" s="231" t="s">
        <v>16</v>
      </c>
      <c r="AH7" s="231" t="s">
        <v>16</v>
      </c>
      <c r="AI7" s="231" t="s">
        <v>16</v>
      </c>
      <c r="AJ7" s="378">
        <v>469</v>
      </c>
    </row>
    <row r="8" spans="1:36" ht="16.5" customHeight="1">
      <c r="A8" s="551"/>
      <c r="B8" s="22" t="s">
        <v>309</v>
      </c>
      <c r="C8" s="234">
        <v>556</v>
      </c>
      <c r="D8" s="234">
        <v>358</v>
      </c>
      <c r="E8" s="234">
        <v>57</v>
      </c>
      <c r="F8" s="234">
        <v>384</v>
      </c>
      <c r="G8" s="235" t="s">
        <v>16</v>
      </c>
      <c r="H8" s="235" t="s">
        <v>16</v>
      </c>
      <c r="I8" s="235" t="s">
        <v>16</v>
      </c>
      <c r="J8" s="235" t="s">
        <v>16</v>
      </c>
      <c r="K8" s="235" t="s">
        <v>16</v>
      </c>
      <c r="L8" s="232">
        <v>1355</v>
      </c>
      <c r="M8" s="551"/>
      <c r="N8" s="22" t="s">
        <v>309</v>
      </c>
      <c r="O8" s="234">
        <v>4687</v>
      </c>
      <c r="P8" s="234">
        <v>1457</v>
      </c>
      <c r="Q8" s="234">
        <v>258</v>
      </c>
      <c r="R8" s="234">
        <v>1914</v>
      </c>
      <c r="S8" s="235" t="s">
        <v>16</v>
      </c>
      <c r="T8" s="235" t="s">
        <v>16</v>
      </c>
      <c r="U8" s="235" t="s">
        <v>16</v>
      </c>
      <c r="V8" s="235" t="s">
        <v>16</v>
      </c>
      <c r="W8" s="235" t="s">
        <v>16</v>
      </c>
      <c r="X8" s="232">
        <v>8316</v>
      </c>
      <c r="Y8" s="551"/>
      <c r="Z8" s="22" t="s">
        <v>309</v>
      </c>
      <c r="AA8" s="234">
        <v>1283</v>
      </c>
      <c r="AB8" s="234">
        <v>191</v>
      </c>
      <c r="AC8" s="234">
        <v>35</v>
      </c>
      <c r="AD8" s="234">
        <v>785</v>
      </c>
      <c r="AE8" s="235" t="s">
        <v>16</v>
      </c>
      <c r="AF8" s="235" t="s">
        <v>16</v>
      </c>
      <c r="AG8" s="235" t="s">
        <v>16</v>
      </c>
      <c r="AH8" s="235" t="s">
        <v>16</v>
      </c>
      <c r="AI8" s="235" t="s">
        <v>16</v>
      </c>
      <c r="AJ8" s="232">
        <v>2294</v>
      </c>
    </row>
    <row r="9" spans="1:36" ht="16.5" customHeight="1">
      <c r="A9" s="551"/>
      <c r="B9" s="236" t="s">
        <v>310</v>
      </c>
      <c r="C9" s="237">
        <v>879</v>
      </c>
      <c r="D9" s="237">
        <v>297</v>
      </c>
      <c r="E9" s="237">
        <v>38</v>
      </c>
      <c r="F9" s="237">
        <v>207</v>
      </c>
      <c r="G9" s="238">
        <v>31</v>
      </c>
      <c r="H9" s="238">
        <v>2</v>
      </c>
      <c r="I9" s="238">
        <v>5</v>
      </c>
      <c r="J9" s="238">
        <v>1</v>
      </c>
      <c r="K9" s="238">
        <v>13</v>
      </c>
      <c r="L9" s="239">
        <v>1473</v>
      </c>
      <c r="M9" s="551"/>
      <c r="N9" s="236" t="s">
        <v>311</v>
      </c>
      <c r="O9" s="385">
        <v>5390</v>
      </c>
      <c r="P9" s="385">
        <v>1298</v>
      </c>
      <c r="Q9" s="385">
        <v>161</v>
      </c>
      <c r="R9" s="385">
        <v>1022</v>
      </c>
      <c r="S9" s="240">
        <v>148</v>
      </c>
      <c r="T9" s="240">
        <v>12</v>
      </c>
      <c r="U9" s="240">
        <v>18</v>
      </c>
      <c r="V9" s="240">
        <v>28</v>
      </c>
      <c r="W9" s="240">
        <v>51</v>
      </c>
      <c r="X9" s="386">
        <v>8128</v>
      </c>
      <c r="Y9" s="551"/>
      <c r="Z9" s="236" t="s">
        <v>311</v>
      </c>
      <c r="AA9" s="387">
        <v>1224</v>
      </c>
      <c r="AB9" s="387">
        <v>16</v>
      </c>
      <c r="AC9" s="387">
        <v>-31</v>
      </c>
      <c r="AD9" s="387">
        <v>-24</v>
      </c>
      <c r="AE9" s="387">
        <v>-63</v>
      </c>
      <c r="AF9" s="387">
        <v>-5</v>
      </c>
      <c r="AG9" s="387">
        <v>6</v>
      </c>
      <c r="AH9" s="387">
        <v>-2</v>
      </c>
      <c r="AI9" s="387">
        <v>-40</v>
      </c>
      <c r="AJ9" s="388">
        <v>1081</v>
      </c>
    </row>
    <row r="10" spans="1:36" ht="16.5" hidden="1" customHeight="1">
      <c r="A10" s="551"/>
      <c r="B10" s="22" t="s">
        <v>184</v>
      </c>
      <c r="C10" s="155">
        <v>851</v>
      </c>
      <c r="D10" s="155">
        <v>261</v>
      </c>
      <c r="E10" s="155">
        <v>35</v>
      </c>
      <c r="F10" s="155">
        <v>216</v>
      </c>
      <c r="G10" s="155">
        <v>175</v>
      </c>
      <c r="H10" s="155">
        <v>17</v>
      </c>
      <c r="I10" s="155">
        <v>21</v>
      </c>
      <c r="J10" s="155">
        <v>19</v>
      </c>
      <c r="K10" s="155">
        <v>55</v>
      </c>
      <c r="L10" s="156">
        <v>1650</v>
      </c>
      <c r="M10" s="551"/>
      <c r="N10" s="22" t="s">
        <v>312</v>
      </c>
      <c r="O10" s="389">
        <v>5273</v>
      </c>
      <c r="P10" s="389">
        <v>1336</v>
      </c>
      <c r="Q10" s="389">
        <v>150</v>
      </c>
      <c r="R10" s="389">
        <v>934</v>
      </c>
      <c r="S10" s="389">
        <v>872</v>
      </c>
      <c r="T10" s="389">
        <v>56</v>
      </c>
      <c r="U10" s="389">
        <v>95</v>
      </c>
      <c r="V10" s="389">
        <v>132</v>
      </c>
      <c r="W10" s="389">
        <v>291</v>
      </c>
      <c r="X10" s="390">
        <v>9139</v>
      </c>
      <c r="Y10" s="551"/>
      <c r="Z10" s="22" t="s">
        <v>313</v>
      </c>
      <c r="AA10" s="376" t="e">
        <v>#REF!</v>
      </c>
      <c r="AB10" s="376" t="e">
        <v>#REF!</v>
      </c>
      <c r="AC10" s="376" t="e">
        <v>#REF!</v>
      </c>
      <c r="AD10" s="376" t="e">
        <v>#REF!</v>
      </c>
      <c r="AE10" s="376" t="e">
        <v>#REF!</v>
      </c>
      <c r="AF10" s="376" t="e">
        <v>#REF!</v>
      </c>
      <c r="AG10" s="376" t="e">
        <v>#REF!</v>
      </c>
      <c r="AH10" s="376" t="e">
        <v>#REF!</v>
      </c>
      <c r="AI10" s="376" t="e">
        <v>#REF!</v>
      </c>
      <c r="AJ10" s="378" t="e">
        <v>#REF!</v>
      </c>
    </row>
    <row r="11" spans="1:36" ht="16.5" hidden="1" customHeight="1">
      <c r="A11" s="551"/>
      <c r="B11" s="22" t="s">
        <v>314</v>
      </c>
      <c r="C11" s="155">
        <v>942</v>
      </c>
      <c r="D11" s="155">
        <v>326</v>
      </c>
      <c r="E11" s="155">
        <v>42</v>
      </c>
      <c r="F11" s="155">
        <v>210</v>
      </c>
      <c r="G11" s="155">
        <v>143</v>
      </c>
      <c r="H11" s="155">
        <v>9</v>
      </c>
      <c r="I11" s="155">
        <v>13</v>
      </c>
      <c r="J11" s="155">
        <v>16</v>
      </c>
      <c r="K11" s="391">
        <v>66</v>
      </c>
      <c r="L11" s="156">
        <v>1767</v>
      </c>
      <c r="M11" s="551"/>
      <c r="N11" s="22" t="s">
        <v>315</v>
      </c>
      <c r="O11" s="389">
        <v>5058</v>
      </c>
      <c r="P11" s="389">
        <v>1354</v>
      </c>
      <c r="Q11" s="389">
        <v>181</v>
      </c>
      <c r="R11" s="389">
        <v>763</v>
      </c>
      <c r="S11" s="389">
        <v>779</v>
      </c>
      <c r="T11" s="389">
        <v>71</v>
      </c>
      <c r="U11" s="389">
        <v>65</v>
      </c>
      <c r="V11" s="389">
        <v>168</v>
      </c>
      <c r="W11" s="389">
        <v>233</v>
      </c>
      <c r="X11" s="390">
        <v>8672</v>
      </c>
      <c r="Y11" s="551"/>
      <c r="Z11" s="22" t="s">
        <v>314</v>
      </c>
      <c r="AA11" s="376" t="e">
        <v>#REF!</v>
      </c>
      <c r="AB11" s="376" t="e">
        <v>#REF!</v>
      </c>
      <c r="AC11" s="376" t="e">
        <v>#REF!</v>
      </c>
      <c r="AD11" s="376" t="e">
        <v>#REF!</v>
      </c>
      <c r="AE11" s="376" t="e">
        <v>#REF!</v>
      </c>
      <c r="AF11" s="376" t="e">
        <v>#REF!</v>
      </c>
      <c r="AG11" s="376" t="e">
        <v>#REF!</v>
      </c>
      <c r="AH11" s="376" t="e">
        <v>#REF!</v>
      </c>
      <c r="AI11" s="376" t="e">
        <v>#REF!</v>
      </c>
      <c r="AJ11" s="378" t="e">
        <v>#REF!</v>
      </c>
    </row>
    <row r="12" spans="1:36" ht="16.5" customHeight="1">
      <c r="A12" s="551"/>
      <c r="B12" s="109" t="s">
        <v>181</v>
      </c>
      <c r="C12" s="155">
        <v>1016</v>
      </c>
      <c r="D12" s="155">
        <v>322</v>
      </c>
      <c r="E12" s="155">
        <v>33</v>
      </c>
      <c r="F12" s="155">
        <v>234</v>
      </c>
      <c r="G12" s="155">
        <v>142</v>
      </c>
      <c r="H12" s="155">
        <v>11</v>
      </c>
      <c r="I12" s="155">
        <v>12</v>
      </c>
      <c r="J12" s="155">
        <v>33</v>
      </c>
      <c r="K12" s="391">
        <v>43</v>
      </c>
      <c r="L12" s="156">
        <v>1846</v>
      </c>
      <c r="M12" s="551"/>
      <c r="N12" s="109" t="s">
        <v>181</v>
      </c>
      <c r="O12" s="389">
        <v>4848</v>
      </c>
      <c r="P12" s="389">
        <v>932</v>
      </c>
      <c r="Q12" s="389">
        <v>149</v>
      </c>
      <c r="R12" s="389">
        <v>734</v>
      </c>
      <c r="S12" s="389">
        <v>715</v>
      </c>
      <c r="T12" s="389">
        <v>34</v>
      </c>
      <c r="U12" s="389">
        <v>40</v>
      </c>
      <c r="V12" s="389">
        <v>120</v>
      </c>
      <c r="W12" s="392">
        <v>202</v>
      </c>
      <c r="X12" s="389">
        <v>7774</v>
      </c>
      <c r="Y12" s="551"/>
      <c r="Z12" s="109" t="s">
        <v>181</v>
      </c>
      <c r="AA12" s="376">
        <v>-105</v>
      </c>
      <c r="AB12" s="376">
        <v>-400</v>
      </c>
      <c r="AC12" s="376">
        <v>-3</v>
      </c>
      <c r="AD12" s="376">
        <v>-201</v>
      </c>
      <c r="AE12" s="376">
        <v>-31</v>
      </c>
      <c r="AF12" s="376">
        <v>-7</v>
      </c>
      <c r="AG12" s="376">
        <v>-23</v>
      </c>
      <c r="AH12" s="376">
        <v>8</v>
      </c>
      <c r="AI12" s="377">
        <v>-80</v>
      </c>
      <c r="AJ12" s="378">
        <v>-842</v>
      </c>
    </row>
    <row r="13" spans="1:36" ht="16.5" customHeight="1">
      <c r="A13" s="551"/>
      <c r="B13" s="109" t="s">
        <v>208</v>
      </c>
      <c r="C13" s="155">
        <v>1004</v>
      </c>
      <c r="D13" s="155">
        <v>347</v>
      </c>
      <c r="E13" s="155">
        <v>24</v>
      </c>
      <c r="F13" s="155">
        <v>196</v>
      </c>
      <c r="G13" s="155">
        <v>128</v>
      </c>
      <c r="H13" s="155">
        <v>7</v>
      </c>
      <c r="I13" s="155">
        <v>13</v>
      </c>
      <c r="J13" s="155">
        <v>36</v>
      </c>
      <c r="K13" s="391">
        <v>37</v>
      </c>
      <c r="L13" s="156">
        <v>1792</v>
      </c>
      <c r="M13" s="551"/>
      <c r="N13" s="109" t="s">
        <v>208</v>
      </c>
      <c r="O13" s="389">
        <v>5468</v>
      </c>
      <c r="P13" s="389">
        <v>1033</v>
      </c>
      <c r="Q13" s="389">
        <v>149</v>
      </c>
      <c r="R13" s="389">
        <v>788</v>
      </c>
      <c r="S13" s="389">
        <v>790</v>
      </c>
      <c r="T13" s="389">
        <v>47</v>
      </c>
      <c r="U13" s="389">
        <v>35</v>
      </c>
      <c r="V13" s="389">
        <v>147</v>
      </c>
      <c r="W13" s="392">
        <v>236</v>
      </c>
      <c r="X13" s="389">
        <v>8693</v>
      </c>
      <c r="Y13" s="551"/>
      <c r="Z13" s="109" t="s">
        <v>208</v>
      </c>
      <c r="AA13" s="376">
        <v>675</v>
      </c>
      <c r="AB13" s="376">
        <v>-196</v>
      </c>
      <c r="AC13" s="376">
        <v>-63</v>
      </c>
      <c r="AD13" s="376">
        <v>-214</v>
      </c>
      <c r="AE13" s="376">
        <v>23</v>
      </c>
      <c r="AF13" s="376">
        <v>12</v>
      </c>
      <c r="AG13" s="376">
        <v>-9</v>
      </c>
      <c r="AH13" s="376">
        <v>50</v>
      </c>
      <c r="AI13" s="377">
        <v>-39</v>
      </c>
      <c r="AJ13" s="378">
        <v>239</v>
      </c>
    </row>
    <row r="14" spans="1:36" ht="16.5" customHeight="1">
      <c r="A14" s="551"/>
      <c r="B14" s="22" t="s">
        <v>182</v>
      </c>
      <c r="C14" s="155">
        <v>991</v>
      </c>
      <c r="D14" s="155">
        <v>298</v>
      </c>
      <c r="E14" s="155">
        <v>30</v>
      </c>
      <c r="F14" s="155">
        <v>226</v>
      </c>
      <c r="G14" s="155">
        <v>135</v>
      </c>
      <c r="H14" s="155">
        <v>9</v>
      </c>
      <c r="I14" s="155">
        <v>14</v>
      </c>
      <c r="J14" s="155">
        <v>30</v>
      </c>
      <c r="K14" s="155">
        <v>49</v>
      </c>
      <c r="L14" s="156">
        <v>1782</v>
      </c>
      <c r="M14" s="551"/>
      <c r="N14" s="22" t="s">
        <v>182</v>
      </c>
      <c r="O14" s="389">
        <v>5367</v>
      </c>
      <c r="P14" s="389">
        <v>1245</v>
      </c>
      <c r="Q14" s="389">
        <v>165</v>
      </c>
      <c r="R14" s="389">
        <v>765</v>
      </c>
      <c r="S14" s="389">
        <v>694</v>
      </c>
      <c r="T14" s="389">
        <v>38</v>
      </c>
      <c r="U14" s="389">
        <v>37</v>
      </c>
      <c r="V14" s="389">
        <v>120</v>
      </c>
      <c r="W14" s="389">
        <v>232</v>
      </c>
      <c r="X14" s="390">
        <v>8663</v>
      </c>
      <c r="Y14" s="551"/>
      <c r="Z14" s="22" t="s">
        <v>182</v>
      </c>
      <c r="AA14" s="376">
        <v>679</v>
      </c>
      <c r="AB14" s="376">
        <v>205</v>
      </c>
      <c r="AC14" s="376">
        <v>12</v>
      </c>
      <c r="AD14" s="376">
        <v>-170</v>
      </c>
      <c r="AE14" s="376">
        <v>-42</v>
      </c>
      <c r="AF14" s="376">
        <v>15</v>
      </c>
      <c r="AG14" s="376">
        <v>-12</v>
      </c>
      <c r="AH14" s="376">
        <v>10</v>
      </c>
      <c r="AI14" s="376">
        <v>-45</v>
      </c>
      <c r="AJ14" s="378">
        <v>652</v>
      </c>
    </row>
    <row r="15" spans="1:36" ht="16.5" customHeight="1">
      <c r="A15" s="551"/>
      <c r="B15" s="22" t="s">
        <v>183</v>
      </c>
      <c r="C15" s="155">
        <v>983</v>
      </c>
      <c r="D15" s="155">
        <v>322</v>
      </c>
      <c r="E15" s="155">
        <v>30</v>
      </c>
      <c r="F15" s="155">
        <v>173</v>
      </c>
      <c r="G15" s="155">
        <v>146</v>
      </c>
      <c r="H15" s="155">
        <v>9</v>
      </c>
      <c r="I15" s="155">
        <v>11</v>
      </c>
      <c r="J15" s="155">
        <v>25</v>
      </c>
      <c r="K15" s="155">
        <v>38</v>
      </c>
      <c r="L15" s="156">
        <v>1737</v>
      </c>
      <c r="M15" s="551"/>
      <c r="N15" s="22" t="s">
        <v>183</v>
      </c>
      <c r="O15" s="389">
        <v>5895</v>
      </c>
      <c r="P15" s="389">
        <v>1171</v>
      </c>
      <c r="Q15" s="389">
        <v>250</v>
      </c>
      <c r="R15" s="389">
        <v>685</v>
      </c>
      <c r="S15" s="389">
        <v>688</v>
      </c>
      <c r="T15" s="389">
        <v>27</v>
      </c>
      <c r="U15" s="389">
        <v>51</v>
      </c>
      <c r="V15" s="389">
        <v>139</v>
      </c>
      <c r="W15" s="389">
        <v>239</v>
      </c>
      <c r="X15" s="390">
        <v>9145</v>
      </c>
      <c r="Y15" s="551"/>
      <c r="Z15" s="22" t="s">
        <v>183</v>
      </c>
      <c r="AA15" s="376">
        <v>926</v>
      </c>
      <c r="AB15" s="376">
        <v>-56</v>
      </c>
      <c r="AC15" s="376">
        <v>16</v>
      </c>
      <c r="AD15" s="376">
        <v>-255</v>
      </c>
      <c r="AE15" s="376">
        <v>-3</v>
      </c>
      <c r="AF15" s="376">
        <v>-17</v>
      </c>
      <c r="AG15" s="376">
        <v>-22</v>
      </c>
      <c r="AH15" s="376">
        <v>39</v>
      </c>
      <c r="AI15" s="376">
        <v>-38</v>
      </c>
      <c r="AJ15" s="378">
        <v>590</v>
      </c>
    </row>
    <row r="16" spans="1:36" ht="16.5" customHeight="1">
      <c r="A16" s="551"/>
      <c r="B16" s="22" t="s">
        <v>209</v>
      </c>
      <c r="C16" s="155">
        <v>992</v>
      </c>
      <c r="D16" s="155">
        <v>291</v>
      </c>
      <c r="E16" s="155">
        <v>21</v>
      </c>
      <c r="F16" s="155">
        <v>148</v>
      </c>
      <c r="G16" s="155">
        <v>126</v>
      </c>
      <c r="H16" s="155">
        <v>11</v>
      </c>
      <c r="I16" s="155">
        <v>13</v>
      </c>
      <c r="J16" s="155">
        <v>28</v>
      </c>
      <c r="K16" s="155">
        <v>34</v>
      </c>
      <c r="L16" s="156">
        <v>1664</v>
      </c>
      <c r="M16" s="551"/>
      <c r="N16" s="22" t="s">
        <v>209</v>
      </c>
      <c r="O16" s="389">
        <v>5677</v>
      </c>
      <c r="P16" s="389">
        <v>1170</v>
      </c>
      <c r="Q16" s="389">
        <v>310</v>
      </c>
      <c r="R16" s="389">
        <v>664</v>
      </c>
      <c r="S16" s="389">
        <v>723</v>
      </c>
      <c r="T16" s="389">
        <v>42</v>
      </c>
      <c r="U16" s="389">
        <v>54</v>
      </c>
      <c r="V16" s="389">
        <v>113</v>
      </c>
      <c r="W16" s="389">
        <v>212</v>
      </c>
      <c r="X16" s="390">
        <v>8965</v>
      </c>
      <c r="Y16" s="551"/>
      <c r="Z16" s="22" t="s">
        <v>209</v>
      </c>
      <c r="AA16" s="376">
        <v>479</v>
      </c>
      <c r="AB16" s="376">
        <v>-91</v>
      </c>
      <c r="AC16" s="376">
        <v>16</v>
      </c>
      <c r="AD16" s="376">
        <v>-238</v>
      </c>
      <c r="AE16" s="376">
        <v>68</v>
      </c>
      <c r="AF16" s="376">
        <v>-1</v>
      </c>
      <c r="AG16" s="376">
        <v>10</v>
      </c>
      <c r="AH16" s="376">
        <v>-9</v>
      </c>
      <c r="AI16" s="376">
        <v>-38</v>
      </c>
      <c r="AJ16" s="378">
        <v>196</v>
      </c>
    </row>
    <row r="17" spans="1:36" ht="16.5" customHeight="1">
      <c r="A17" s="551"/>
      <c r="B17" s="22" t="s">
        <v>397</v>
      </c>
      <c r="C17" s="155">
        <v>895</v>
      </c>
      <c r="D17" s="155">
        <v>282</v>
      </c>
      <c r="E17" s="155">
        <v>22</v>
      </c>
      <c r="F17" s="155">
        <v>146</v>
      </c>
      <c r="G17" s="155">
        <v>135</v>
      </c>
      <c r="H17" s="155">
        <v>8</v>
      </c>
      <c r="I17" s="155">
        <v>10</v>
      </c>
      <c r="J17" s="155">
        <v>21</v>
      </c>
      <c r="K17" s="155">
        <v>39</v>
      </c>
      <c r="L17" s="156">
        <v>1558</v>
      </c>
      <c r="M17" s="551"/>
      <c r="N17" s="22" t="s">
        <v>397</v>
      </c>
      <c r="O17" s="389">
        <v>6196</v>
      </c>
      <c r="P17" s="389">
        <v>1338</v>
      </c>
      <c r="Q17" s="389">
        <v>309</v>
      </c>
      <c r="R17" s="389">
        <v>702</v>
      </c>
      <c r="S17" s="389">
        <v>676</v>
      </c>
      <c r="T17" s="389">
        <v>38</v>
      </c>
      <c r="U17" s="389">
        <v>54</v>
      </c>
      <c r="V17" s="389">
        <v>100</v>
      </c>
      <c r="W17" s="389">
        <v>186</v>
      </c>
      <c r="X17" s="390">
        <v>9599</v>
      </c>
      <c r="Y17" s="551"/>
      <c r="Z17" s="22" t="s">
        <v>397</v>
      </c>
      <c r="AA17" s="376">
        <v>830</v>
      </c>
      <c r="AB17" s="376">
        <v>248</v>
      </c>
      <c r="AC17" s="376">
        <v>37</v>
      </c>
      <c r="AD17" s="376">
        <v>-172</v>
      </c>
      <c r="AE17" s="376">
        <v>29</v>
      </c>
      <c r="AF17" s="376">
        <v>18</v>
      </c>
      <c r="AG17" s="376">
        <v>17</v>
      </c>
      <c r="AH17" s="376">
        <v>10</v>
      </c>
      <c r="AI17" s="376">
        <v>-83</v>
      </c>
      <c r="AJ17" s="378">
        <v>934</v>
      </c>
    </row>
    <row r="18" spans="1:36" ht="16.5" customHeight="1">
      <c r="A18" s="551"/>
      <c r="B18" s="22" t="s">
        <v>398</v>
      </c>
      <c r="C18" s="155">
        <v>923</v>
      </c>
      <c r="D18" s="155">
        <v>262</v>
      </c>
      <c r="E18" s="155">
        <v>23</v>
      </c>
      <c r="F18" s="155">
        <v>137</v>
      </c>
      <c r="G18" s="155">
        <v>130</v>
      </c>
      <c r="H18" s="155">
        <v>7</v>
      </c>
      <c r="I18" s="155">
        <v>13</v>
      </c>
      <c r="J18" s="155">
        <v>12</v>
      </c>
      <c r="K18" s="155">
        <v>26</v>
      </c>
      <c r="L18" s="156">
        <v>1533</v>
      </c>
      <c r="M18" s="551"/>
      <c r="N18" s="22" t="s">
        <v>398</v>
      </c>
      <c r="O18" s="389">
        <v>6550</v>
      </c>
      <c r="P18" s="389">
        <v>1408</v>
      </c>
      <c r="Q18" s="389">
        <v>379</v>
      </c>
      <c r="R18" s="389">
        <v>763</v>
      </c>
      <c r="S18" s="389">
        <v>675</v>
      </c>
      <c r="T18" s="389">
        <v>43</v>
      </c>
      <c r="U18" s="389">
        <v>61</v>
      </c>
      <c r="V18" s="389">
        <v>111</v>
      </c>
      <c r="W18" s="389">
        <v>225</v>
      </c>
      <c r="X18" s="390">
        <v>10215</v>
      </c>
      <c r="Y18" s="551"/>
      <c r="Z18" s="22" t="s">
        <v>398</v>
      </c>
      <c r="AA18" s="376">
        <v>1189</v>
      </c>
      <c r="AB18" s="376">
        <v>195</v>
      </c>
      <c r="AC18" s="376">
        <v>-23</v>
      </c>
      <c r="AD18" s="376">
        <v>-92</v>
      </c>
      <c r="AE18" s="376">
        <v>-48</v>
      </c>
      <c r="AF18" s="376">
        <v>21</v>
      </c>
      <c r="AG18" s="376">
        <v>6</v>
      </c>
      <c r="AH18" s="376">
        <v>-31</v>
      </c>
      <c r="AI18" s="376">
        <v>-36</v>
      </c>
      <c r="AJ18" s="378">
        <v>1181</v>
      </c>
    </row>
    <row r="19" spans="1:36" s="243" customFormat="1" ht="16.5" customHeight="1">
      <c r="A19" s="551"/>
      <c r="B19" s="109" t="s">
        <v>402</v>
      </c>
      <c r="C19" s="155">
        <v>900</v>
      </c>
      <c r="D19" s="155">
        <v>263</v>
      </c>
      <c r="E19" s="155">
        <v>21</v>
      </c>
      <c r="F19" s="155">
        <v>172</v>
      </c>
      <c r="G19" s="155">
        <v>115</v>
      </c>
      <c r="H19" s="155">
        <v>4</v>
      </c>
      <c r="I19" s="155">
        <v>7</v>
      </c>
      <c r="J19" s="155">
        <v>18</v>
      </c>
      <c r="K19" s="155">
        <v>27</v>
      </c>
      <c r="L19" s="156">
        <v>1527</v>
      </c>
      <c r="M19" s="551"/>
      <c r="N19" s="109" t="s">
        <v>402</v>
      </c>
      <c r="O19" s="155">
        <v>6532</v>
      </c>
      <c r="P19" s="155">
        <v>1664</v>
      </c>
      <c r="Q19" s="155">
        <v>457</v>
      </c>
      <c r="R19" s="155">
        <v>831</v>
      </c>
      <c r="S19" s="155">
        <v>826</v>
      </c>
      <c r="T19" s="155">
        <v>41</v>
      </c>
      <c r="U19" s="155">
        <v>57</v>
      </c>
      <c r="V19" s="155">
        <v>106</v>
      </c>
      <c r="W19" s="155">
        <v>200</v>
      </c>
      <c r="X19" s="156">
        <v>10714</v>
      </c>
      <c r="Y19" s="551"/>
      <c r="Z19" s="109" t="s">
        <v>402</v>
      </c>
      <c r="AA19" s="155">
        <v>1163</v>
      </c>
      <c r="AB19" s="155">
        <v>261</v>
      </c>
      <c r="AC19" s="155">
        <v>55</v>
      </c>
      <c r="AD19" s="155">
        <v>-54</v>
      </c>
      <c r="AE19" s="155">
        <v>105</v>
      </c>
      <c r="AF19" s="155">
        <v>-3</v>
      </c>
      <c r="AG19" s="155">
        <v>-5</v>
      </c>
      <c r="AH19" s="155">
        <v>-48</v>
      </c>
      <c r="AI19" s="155">
        <v>-75</v>
      </c>
      <c r="AJ19" s="156">
        <v>1399</v>
      </c>
    </row>
    <row r="20" spans="1:36" s="243" customFormat="1" ht="16.5" customHeight="1">
      <c r="A20" s="551"/>
      <c r="B20" s="483" t="s">
        <v>406</v>
      </c>
      <c r="C20" s="241">
        <v>865</v>
      </c>
      <c r="D20" s="241">
        <v>260</v>
      </c>
      <c r="E20" s="241">
        <v>23</v>
      </c>
      <c r="F20" s="241">
        <v>166</v>
      </c>
      <c r="G20" s="241">
        <v>108</v>
      </c>
      <c r="H20" s="241">
        <v>8</v>
      </c>
      <c r="I20" s="241">
        <v>10</v>
      </c>
      <c r="J20" s="241">
        <v>21</v>
      </c>
      <c r="K20" s="241">
        <v>26</v>
      </c>
      <c r="L20" s="242">
        <f>SUM(C20:K20)</f>
        <v>1487</v>
      </c>
      <c r="M20" s="551"/>
      <c r="N20" s="483" t="s">
        <v>406</v>
      </c>
      <c r="O20" s="241">
        <v>5680</v>
      </c>
      <c r="P20" s="241">
        <v>1294</v>
      </c>
      <c r="Q20" s="241">
        <v>139</v>
      </c>
      <c r="R20" s="241">
        <v>781</v>
      </c>
      <c r="S20" s="241">
        <v>657</v>
      </c>
      <c r="T20" s="241">
        <v>22</v>
      </c>
      <c r="U20" s="241">
        <v>49</v>
      </c>
      <c r="V20" s="241">
        <v>96</v>
      </c>
      <c r="W20" s="241">
        <v>158</v>
      </c>
      <c r="X20" s="242">
        <f>SUM(O20:W20)</f>
        <v>8876</v>
      </c>
      <c r="Y20" s="551"/>
      <c r="Z20" s="483" t="s">
        <v>406</v>
      </c>
      <c r="AA20" s="241">
        <v>697</v>
      </c>
      <c r="AB20" s="241">
        <v>49</v>
      </c>
      <c r="AC20" s="241">
        <v>-37</v>
      </c>
      <c r="AD20" s="241">
        <v>-38</v>
      </c>
      <c r="AE20" s="241">
        <v>17</v>
      </c>
      <c r="AF20" s="241">
        <v>-17</v>
      </c>
      <c r="AG20" s="241">
        <v>13</v>
      </c>
      <c r="AH20" s="241">
        <v>11</v>
      </c>
      <c r="AI20" s="241">
        <v>-39</v>
      </c>
      <c r="AJ20" s="242">
        <f>SUM(AA20:AI20)</f>
        <v>656</v>
      </c>
    </row>
    <row r="21" spans="1:36" s="248" customFormat="1" ht="5.15" customHeight="1">
      <c r="A21" s="244"/>
      <c r="B21" s="222"/>
      <c r="C21" s="155"/>
      <c r="D21" s="155"/>
      <c r="E21" s="155"/>
      <c r="F21" s="155"/>
      <c r="G21" s="155"/>
      <c r="H21" s="155"/>
      <c r="I21" s="155"/>
      <c r="J21" s="155"/>
      <c r="K21" s="155"/>
      <c r="L21" s="156"/>
      <c r="M21" s="245"/>
      <c r="N21" s="225"/>
      <c r="O21" s="389"/>
      <c r="P21" s="389"/>
      <c r="Q21" s="389"/>
      <c r="R21" s="389"/>
      <c r="S21" s="389"/>
      <c r="T21" s="389"/>
      <c r="U21" s="389"/>
      <c r="V21" s="389"/>
      <c r="W21" s="389"/>
      <c r="X21" s="390"/>
      <c r="Y21" s="246"/>
      <c r="Z21" s="247"/>
      <c r="AA21" s="376"/>
      <c r="AB21" s="376"/>
      <c r="AC21" s="376"/>
      <c r="AD21" s="376"/>
      <c r="AE21" s="376"/>
      <c r="AF21" s="376"/>
      <c r="AG21" s="376"/>
      <c r="AH21" s="376"/>
      <c r="AI21" s="377"/>
      <c r="AJ21" s="376"/>
    </row>
    <row r="22" spans="1:36" s="248" customFormat="1" ht="5.15" customHeight="1">
      <c r="A22" s="393"/>
      <c r="B22" s="249"/>
      <c r="C22" s="394"/>
      <c r="D22" s="394"/>
      <c r="E22" s="394"/>
      <c r="F22" s="394"/>
      <c r="G22" s="394"/>
      <c r="H22" s="394"/>
      <c r="I22" s="394"/>
      <c r="J22" s="394"/>
      <c r="K22" s="394"/>
      <c r="L22" s="250"/>
      <c r="M22" s="395"/>
      <c r="N22" s="251"/>
      <c r="O22" s="396"/>
      <c r="P22" s="396"/>
      <c r="Q22" s="396"/>
      <c r="R22" s="396"/>
      <c r="S22" s="396"/>
      <c r="T22" s="396"/>
      <c r="U22" s="396"/>
      <c r="V22" s="396"/>
      <c r="W22" s="396"/>
      <c r="X22" s="397"/>
      <c r="Y22" s="398"/>
      <c r="Z22" s="252"/>
      <c r="AA22" s="399"/>
      <c r="AB22" s="399"/>
      <c r="AC22" s="399"/>
      <c r="AD22" s="399"/>
      <c r="AE22" s="399"/>
      <c r="AF22" s="399"/>
      <c r="AG22" s="399"/>
      <c r="AH22" s="399"/>
      <c r="AI22" s="400"/>
      <c r="AJ22" s="399"/>
    </row>
    <row r="23" spans="1:36" ht="16.5" customHeight="1">
      <c r="A23" s="551" t="s">
        <v>11</v>
      </c>
      <c r="B23" s="230" t="s">
        <v>179</v>
      </c>
      <c r="C23" s="231" t="s">
        <v>16</v>
      </c>
      <c r="D23" s="231" t="s">
        <v>16</v>
      </c>
      <c r="E23" s="231" t="s">
        <v>16</v>
      </c>
      <c r="F23" s="231" t="s">
        <v>16</v>
      </c>
      <c r="G23" s="231" t="s">
        <v>202</v>
      </c>
      <c r="H23" s="231" t="s">
        <v>16</v>
      </c>
      <c r="I23" s="231" t="s">
        <v>16</v>
      </c>
      <c r="J23" s="231" t="s">
        <v>16</v>
      </c>
      <c r="K23" s="231" t="s">
        <v>16</v>
      </c>
      <c r="L23" s="232">
        <v>459</v>
      </c>
      <c r="M23" s="551" t="s">
        <v>12</v>
      </c>
      <c r="N23" s="230" t="s">
        <v>179</v>
      </c>
      <c r="O23" s="231" t="s">
        <v>16</v>
      </c>
      <c r="P23" s="231" t="s">
        <v>16</v>
      </c>
      <c r="Q23" s="231" t="s">
        <v>16</v>
      </c>
      <c r="R23" s="231" t="s">
        <v>16</v>
      </c>
      <c r="S23" s="231" t="s">
        <v>16</v>
      </c>
      <c r="T23" s="231" t="s">
        <v>16</v>
      </c>
      <c r="U23" s="231" t="s">
        <v>317</v>
      </c>
      <c r="V23" s="231" t="s">
        <v>16</v>
      </c>
      <c r="W23" s="231" t="s">
        <v>16</v>
      </c>
      <c r="X23" s="390">
        <v>4238</v>
      </c>
      <c r="Y23" s="562" t="s">
        <v>13</v>
      </c>
      <c r="Z23" s="230" t="s">
        <v>179</v>
      </c>
      <c r="AA23" s="401" t="s">
        <v>318</v>
      </c>
      <c r="AB23" s="401" t="s">
        <v>316</v>
      </c>
      <c r="AC23" s="401" t="s">
        <v>316</v>
      </c>
      <c r="AD23" s="401" t="s">
        <v>316</v>
      </c>
      <c r="AE23" s="401" t="s">
        <v>16</v>
      </c>
      <c r="AF23" s="401" t="s">
        <v>16</v>
      </c>
      <c r="AG23" s="401" t="s">
        <v>16</v>
      </c>
      <c r="AH23" s="401" t="s">
        <v>16</v>
      </c>
      <c r="AI23" s="401" t="s">
        <v>16</v>
      </c>
      <c r="AJ23" s="402" t="s">
        <v>378</v>
      </c>
    </row>
    <row r="24" spans="1:36" ht="16.5" customHeight="1">
      <c r="A24" s="551"/>
      <c r="B24" s="230" t="s">
        <v>180</v>
      </c>
      <c r="C24" s="233">
        <v>205</v>
      </c>
      <c r="D24" s="233">
        <v>109</v>
      </c>
      <c r="E24" s="233">
        <v>71</v>
      </c>
      <c r="F24" s="233">
        <v>142</v>
      </c>
      <c r="G24" s="231" t="s">
        <v>16</v>
      </c>
      <c r="H24" s="231" t="s">
        <v>16</v>
      </c>
      <c r="I24" s="231" t="s">
        <v>16</v>
      </c>
      <c r="J24" s="231" t="s">
        <v>16</v>
      </c>
      <c r="K24" s="231" t="s">
        <v>16</v>
      </c>
      <c r="L24" s="232">
        <v>527</v>
      </c>
      <c r="M24" s="551"/>
      <c r="N24" s="230" t="s">
        <v>180</v>
      </c>
      <c r="O24" s="233">
        <v>2050</v>
      </c>
      <c r="P24" s="233">
        <v>924</v>
      </c>
      <c r="Q24" s="233">
        <v>234</v>
      </c>
      <c r="R24" s="233">
        <v>682</v>
      </c>
      <c r="S24" s="231" t="s">
        <v>16</v>
      </c>
      <c r="T24" s="231" t="s">
        <v>16</v>
      </c>
      <c r="U24" s="231" t="s">
        <v>16</v>
      </c>
      <c r="V24" s="231" t="s">
        <v>16</v>
      </c>
      <c r="W24" s="231" t="s">
        <v>16</v>
      </c>
      <c r="X24" s="390">
        <v>3890</v>
      </c>
      <c r="Y24" s="562"/>
      <c r="Z24" s="230" t="s">
        <v>180</v>
      </c>
      <c r="AA24" s="384">
        <v>-77</v>
      </c>
      <c r="AB24" s="384">
        <v>-29</v>
      </c>
      <c r="AC24" s="384">
        <v>-19</v>
      </c>
      <c r="AD24" s="384">
        <v>125</v>
      </c>
      <c r="AE24" s="401" t="s">
        <v>16</v>
      </c>
      <c r="AF24" s="401" t="s">
        <v>16</v>
      </c>
      <c r="AG24" s="401" t="s">
        <v>16</v>
      </c>
      <c r="AH24" s="401" t="s">
        <v>16</v>
      </c>
      <c r="AI24" s="407" t="s">
        <v>404</v>
      </c>
      <c r="AJ24" s="408" t="s">
        <v>379</v>
      </c>
    </row>
    <row r="25" spans="1:36" ht="16.5" customHeight="1">
      <c r="A25" s="551"/>
      <c r="B25" s="22" t="s">
        <v>319</v>
      </c>
      <c r="C25" s="234">
        <v>307</v>
      </c>
      <c r="D25" s="234">
        <v>152</v>
      </c>
      <c r="E25" s="234">
        <v>80</v>
      </c>
      <c r="F25" s="234">
        <v>163</v>
      </c>
      <c r="G25" s="235" t="s">
        <v>16</v>
      </c>
      <c r="H25" s="235" t="s">
        <v>16</v>
      </c>
      <c r="I25" s="235" t="s">
        <v>16</v>
      </c>
      <c r="J25" s="235" t="s">
        <v>16</v>
      </c>
      <c r="K25" s="235" t="s">
        <v>16</v>
      </c>
      <c r="L25" s="232">
        <v>702</v>
      </c>
      <c r="M25" s="551"/>
      <c r="N25" s="22" t="s">
        <v>320</v>
      </c>
      <c r="O25" s="234">
        <v>3414</v>
      </c>
      <c r="P25" s="234">
        <v>1229</v>
      </c>
      <c r="Q25" s="234">
        <v>209</v>
      </c>
      <c r="R25" s="234">
        <v>1098</v>
      </c>
      <c r="S25" s="235" t="s">
        <v>16</v>
      </c>
      <c r="T25" s="235" t="s">
        <v>16</v>
      </c>
      <c r="U25" s="235" t="s">
        <v>16</v>
      </c>
      <c r="V25" s="235" t="s">
        <v>16</v>
      </c>
      <c r="W25" s="235" t="s">
        <v>16</v>
      </c>
      <c r="X25" s="232">
        <v>5950</v>
      </c>
      <c r="Y25" s="562"/>
      <c r="Z25" s="22" t="s">
        <v>309</v>
      </c>
      <c r="AA25" s="234">
        <v>-162</v>
      </c>
      <c r="AB25" s="234">
        <v>-134</v>
      </c>
      <c r="AC25" s="234">
        <v>23</v>
      </c>
      <c r="AD25" s="234">
        <v>273</v>
      </c>
      <c r="AE25" s="235" t="s">
        <v>16</v>
      </c>
      <c r="AF25" s="235" t="s">
        <v>16</v>
      </c>
      <c r="AG25" s="235" t="s">
        <v>16</v>
      </c>
      <c r="AH25" s="235" t="s">
        <v>16</v>
      </c>
      <c r="AI25" s="354" t="s">
        <v>16</v>
      </c>
      <c r="AJ25" s="235" t="s">
        <v>380</v>
      </c>
    </row>
    <row r="26" spans="1:36" ht="16.5" customHeight="1">
      <c r="A26" s="551"/>
      <c r="B26" s="236" t="s">
        <v>321</v>
      </c>
      <c r="C26" s="237">
        <v>338</v>
      </c>
      <c r="D26" s="237">
        <v>166</v>
      </c>
      <c r="E26" s="237">
        <v>82</v>
      </c>
      <c r="F26" s="237">
        <v>190</v>
      </c>
      <c r="G26" s="238">
        <v>35</v>
      </c>
      <c r="H26" s="238">
        <v>7</v>
      </c>
      <c r="I26" s="238">
        <v>13</v>
      </c>
      <c r="J26" s="238">
        <v>19</v>
      </c>
      <c r="K26" s="238">
        <v>23</v>
      </c>
      <c r="L26" s="239">
        <v>873</v>
      </c>
      <c r="M26" s="551"/>
      <c r="N26" s="236" t="s">
        <v>310</v>
      </c>
      <c r="O26" s="385">
        <v>4221</v>
      </c>
      <c r="P26" s="385">
        <v>1293</v>
      </c>
      <c r="Q26" s="385">
        <v>192</v>
      </c>
      <c r="R26" s="385">
        <v>1062</v>
      </c>
      <c r="S26" s="240">
        <v>215</v>
      </c>
      <c r="T26" s="240">
        <v>17</v>
      </c>
      <c r="U26" s="240">
        <v>12</v>
      </c>
      <c r="V26" s="240">
        <v>31</v>
      </c>
      <c r="W26" s="240">
        <v>90</v>
      </c>
      <c r="X26" s="386">
        <v>7133</v>
      </c>
      <c r="Y26" s="562"/>
      <c r="Z26" s="236" t="s">
        <v>311</v>
      </c>
      <c r="AA26" s="387">
        <v>17</v>
      </c>
      <c r="AB26" s="387">
        <v>-122</v>
      </c>
      <c r="AC26" s="387">
        <v>39</v>
      </c>
      <c r="AD26" s="387">
        <v>160</v>
      </c>
      <c r="AE26" s="403">
        <v>-43</v>
      </c>
      <c r="AF26" s="403">
        <v>-9</v>
      </c>
      <c r="AG26" s="403">
        <v>-9</v>
      </c>
      <c r="AH26" s="403">
        <v>-20</v>
      </c>
      <c r="AI26" s="491">
        <v>-13</v>
      </c>
      <c r="AJ26" s="403" t="s">
        <v>380</v>
      </c>
    </row>
    <row r="27" spans="1:36" ht="16.5" hidden="1" customHeight="1">
      <c r="A27" s="551"/>
      <c r="B27" s="22" t="s">
        <v>184</v>
      </c>
      <c r="C27" s="155">
        <v>354</v>
      </c>
      <c r="D27" s="155">
        <v>165</v>
      </c>
      <c r="E27" s="155">
        <v>79</v>
      </c>
      <c r="F27" s="155">
        <v>207</v>
      </c>
      <c r="G27" s="155">
        <v>188</v>
      </c>
      <c r="H27" s="155">
        <v>30</v>
      </c>
      <c r="I27" s="155">
        <v>67</v>
      </c>
      <c r="J27" s="155">
        <v>110</v>
      </c>
      <c r="K27" s="155">
        <v>117</v>
      </c>
      <c r="L27" s="156">
        <v>1317</v>
      </c>
      <c r="M27" s="551"/>
      <c r="N27" s="22" t="s">
        <v>184</v>
      </c>
      <c r="O27" s="389">
        <v>4372</v>
      </c>
      <c r="P27" s="389">
        <v>1142</v>
      </c>
      <c r="Q27" s="389">
        <v>189</v>
      </c>
      <c r="R27" s="389">
        <v>1046</v>
      </c>
      <c r="S27" s="389">
        <v>866</v>
      </c>
      <c r="T27" s="389">
        <v>65</v>
      </c>
      <c r="U27" s="389">
        <v>106</v>
      </c>
      <c r="V27" s="389">
        <v>105</v>
      </c>
      <c r="W27" s="389">
        <v>318</v>
      </c>
      <c r="X27" s="390">
        <v>8209</v>
      </c>
      <c r="Y27" s="562"/>
      <c r="Z27" s="22" t="s">
        <v>184</v>
      </c>
      <c r="AA27" s="376">
        <v>199</v>
      </c>
      <c r="AB27" s="376">
        <v>-32</v>
      </c>
      <c r="AC27" s="376">
        <v>-65</v>
      </c>
      <c r="AD27" s="376">
        <v>48</v>
      </c>
      <c r="AE27" s="376">
        <v>-95</v>
      </c>
      <c r="AF27" s="376">
        <v>-17</v>
      </c>
      <c r="AG27" s="376">
        <v>-9</v>
      </c>
      <c r="AH27" s="376">
        <v>-29</v>
      </c>
      <c r="AI27" s="377">
        <v>0</v>
      </c>
      <c r="AJ27" s="408" t="s">
        <v>380</v>
      </c>
    </row>
    <row r="28" spans="1:36" ht="16.5" hidden="1" customHeight="1">
      <c r="A28" s="551"/>
      <c r="B28" s="22" t="s">
        <v>314</v>
      </c>
      <c r="C28" s="155">
        <v>341</v>
      </c>
      <c r="D28" s="155">
        <v>159</v>
      </c>
      <c r="E28" s="155">
        <v>84</v>
      </c>
      <c r="F28" s="155">
        <v>200</v>
      </c>
      <c r="G28" s="155">
        <v>243</v>
      </c>
      <c r="H28" s="155">
        <v>44</v>
      </c>
      <c r="I28" s="155">
        <v>64</v>
      </c>
      <c r="J28" s="155">
        <v>99</v>
      </c>
      <c r="K28" s="391">
        <v>153</v>
      </c>
      <c r="L28" s="155">
        <v>1387</v>
      </c>
      <c r="M28" s="551"/>
      <c r="N28" s="22" t="s">
        <v>315</v>
      </c>
      <c r="O28" s="389">
        <v>4162</v>
      </c>
      <c r="P28" s="389">
        <v>998</v>
      </c>
      <c r="Q28" s="389">
        <v>194</v>
      </c>
      <c r="R28" s="389">
        <v>1008</v>
      </c>
      <c r="S28" s="389">
        <v>870</v>
      </c>
      <c r="T28" s="389">
        <v>41</v>
      </c>
      <c r="U28" s="389">
        <v>104</v>
      </c>
      <c r="V28" s="389">
        <v>142</v>
      </c>
      <c r="W28" s="389">
        <v>311</v>
      </c>
      <c r="X28" s="390">
        <v>7830</v>
      </c>
      <c r="Y28" s="562"/>
      <c r="Z28" s="22" t="s">
        <v>322</v>
      </c>
      <c r="AA28" s="376">
        <v>90</v>
      </c>
      <c r="AB28" s="376">
        <v>-56</v>
      </c>
      <c r="AC28" s="376">
        <v>-39</v>
      </c>
      <c r="AD28" s="376">
        <v>57</v>
      </c>
      <c r="AE28" s="376">
        <v>-18</v>
      </c>
      <c r="AF28" s="376">
        <v>-15</v>
      </c>
      <c r="AG28" s="376">
        <v>9</v>
      </c>
      <c r="AH28" s="376">
        <v>8</v>
      </c>
      <c r="AI28" s="377">
        <v>-36</v>
      </c>
      <c r="AJ28" s="408" t="s">
        <v>380</v>
      </c>
    </row>
    <row r="29" spans="1:36" ht="16.5" customHeight="1">
      <c r="A29" s="551"/>
      <c r="B29" s="109" t="s">
        <v>181</v>
      </c>
      <c r="C29" s="155">
        <v>415</v>
      </c>
      <c r="D29" s="155">
        <v>172</v>
      </c>
      <c r="E29" s="155">
        <v>114</v>
      </c>
      <c r="F29" s="155">
        <v>243</v>
      </c>
      <c r="G29" s="155">
        <v>219</v>
      </c>
      <c r="H29" s="155">
        <v>35</v>
      </c>
      <c r="I29" s="155">
        <v>76</v>
      </c>
      <c r="J29" s="155">
        <v>107</v>
      </c>
      <c r="K29" s="391">
        <v>185</v>
      </c>
      <c r="L29" s="155">
        <v>1566</v>
      </c>
      <c r="M29" s="551"/>
      <c r="N29" s="109" t="s">
        <v>181</v>
      </c>
      <c r="O29" s="389">
        <v>4800</v>
      </c>
      <c r="P29" s="389">
        <v>1230</v>
      </c>
      <c r="Q29" s="389">
        <v>135</v>
      </c>
      <c r="R29" s="389">
        <v>925</v>
      </c>
      <c r="S29" s="389">
        <v>739</v>
      </c>
      <c r="T29" s="389">
        <v>38</v>
      </c>
      <c r="U29" s="389">
        <v>57</v>
      </c>
      <c r="V29" s="389">
        <v>110</v>
      </c>
      <c r="W29" s="392">
        <v>238</v>
      </c>
      <c r="X29" s="389">
        <v>8272</v>
      </c>
      <c r="Y29" s="562"/>
      <c r="Z29" s="109" t="s">
        <v>181</v>
      </c>
      <c r="AA29" s="376">
        <v>-102</v>
      </c>
      <c r="AB29" s="376">
        <v>86</v>
      </c>
      <c r="AC29" s="376">
        <v>-24</v>
      </c>
      <c r="AD29" s="376">
        <v>133</v>
      </c>
      <c r="AE29" s="376">
        <v>-28</v>
      </c>
      <c r="AF29" s="376">
        <v>-12</v>
      </c>
      <c r="AG29" s="376">
        <v>2</v>
      </c>
      <c r="AH29" s="376">
        <v>8</v>
      </c>
      <c r="AI29" s="377">
        <v>-63</v>
      </c>
      <c r="AJ29" s="408" t="s">
        <v>380</v>
      </c>
    </row>
    <row r="30" spans="1:36" ht="16.5" customHeight="1">
      <c r="A30" s="551"/>
      <c r="B30" s="109" t="s">
        <v>208</v>
      </c>
      <c r="C30" s="155">
        <v>402</v>
      </c>
      <c r="D30" s="155">
        <v>197</v>
      </c>
      <c r="E30" s="155">
        <v>104</v>
      </c>
      <c r="F30" s="155">
        <v>224</v>
      </c>
      <c r="G30" s="155">
        <v>229</v>
      </c>
      <c r="H30" s="155">
        <v>51</v>
      </c>
      <c r="I30" s="155">
        <v>71</v>
      </c>
      <c r="J30" s="155">
        <v>111</v>
      </c>
      <c r="K30" s="391">
        <v>183</v>
      </c>
      <c r="L30" s="155">
        <v>1572</v>
      </c>
      <c r="M30" s="551"/>
      <c r="N30" s="109" t="s">
        <v>208</v>
      </c>
      <c r="O30" s="389">
        <v>4634</v>
      </c>
      <c r="P30" s="389">
        <v>1118</v>
      </c>
      <c r="Q30" s="389">
        <v>160</v>
      </c>
      <c r="R30" s="389">
        <v>993</v>
      </c>
      <c r="S30" s="389">
        <v>724</v>
      </c>
      <c r="T30" s="389">
        <v>36</v>
      </c>
      <c r="U30" s="389">
        <v>43</v>
      </c>
      <c r="V30" s="389">
        <v>94</v>
      </c>
      <c r="W30" s="392">
        <v>211</v>
      </c>
      <c r="X30" s="389">
        <v>8013</v>
      </c>
      <c r="Y30" s="562"/>
      <c r="Z30" s="109" t="s">
        <v>208</v>
      </c>
      <c r="AA30" s="376">
        <v>160</v>
      </c>
      <c r="AB30" s="376">
        <v>-23</v>
      </c>
      <c r="AC30" s="376">
        <v>-41</v>
      </c>
      <c r="AD30" s="376">
        <v>14</v>
      </c>
      <c r="AE30" s="376">
        <v>-45</v>
      </c>
      <c r="AF30" s="376">
        <v>-5</v>
      </c>
      <c r="AG30" s="376">
        <v>-11</v>
      </c>
      <c r="AH30" s="376">
        <v>-16</v>
      </c>
      <c r="AI30" s="377">
        <v>-33</v>
      </c>
      <c r="AJ30" s="408" t="s">
        <v>380</v>
      </c>
    </row>
    <row r="31" spans="1:36" ht="16.5" customHeight="1">
      <c r="A31" s="551"/>
      <c r="B31" s="22" t="s">
        <v>182</v>
      </c>
      <c r="C31" s="155">
        <v>389</v>
      </c>
      <c r="D31" s="155">
        <v>217</v>
      </c>
      <c r="E31" s="155">
        <v>107</v>
      </c>
      <c r="F31" s="155">
        <v>246</v>
      </c>
      <c r="G31" s="155">
        <v>245</v>
      </c>
      <c r="H31" s="155">
        <v>61</v>
      </c>
      <c r="I31" s="155">
        <v>61</v>
      </c>
      <c r="J31" s="155">
        <v>106</v>
      </c>
      <c r="K31" s="155">
        <v>140</v>
      </c>
      <c r="L31" s="156">
        <v>1572</v>
      </c>
      <c r="M31" s="551"/>
      <c r="N31" s="22" t="s">
        <v>182</v>
      </c>
      <c r="O31" s="389">
        <v>4560</v>
      </c>
      <c r="P31" s="389">
        <v>966</v>
      </c>
      <c r="Q31" s="389">
        <v>120</v>
      </c>
      <c r="R31" s="389">
        <v>914</v>
      </c>
      <c r="S31" s="389">
        <v>706</v>
      </c>
      <c r="T31" s="389">
        <v>24</v>
      </c>
      <c r="U31" s="389">
        <v>49</v>
      </c>
      <c r="V31" s="389">
        <v>103</v>
      </c>
      <c r="W31" s="389">
        <v>238</v>
      </c>
      <c r="X31" s="390">
        <v>7680</v>
      </c>
      <c r="Y31" s="562"/>
      <c r="Z31" s="22" t="s">
        <v>182</v>
      </c>
      <c r="AA31" s="376">
        <v>11</v>
      </c>
      <c r="AB31" s="376">
        <v>6</v>
      </c>
      <c r="AC31" s="376">
        <v>-18</v>
      </c>
      <c r="AD31" s="376">
        <v>152</v>
      </c>
      <c r="AE31" s="376">
        <v>3</v>
      </c>
      <c r="AF31" s="376">
        <v>-23</v>
      </c>
      <c r="AG31" s="376">
        <v>-35</v>
      </c>
      <c r="AH31" s="376">
        <v>-41</v>
      </c>
      <c r="AI31" s="377">
        <v>-55</v>
      </c>
      <c r="AJ31" s="408" t="s">
        <v>380</v>
      </c>
    </row>
    <row r="32" spans="1:36" ht="16.5" customHeight="1">
      <c r="A32" s="551"/>
      <c r="B32" s="22" t="s">
        <v>183</v>
      </c>
      <c r="C32" s="155">
        <v>471</v>
      </c>
      <c r="D32" s="155">
        <v>202</v>
      </c>
      <c r="E32" s="155">
        <v>103</v>
      </c>
      <c r="F32" s="155">
        <v>219</v>
      </c>
      <c r="G32" s="155">
        <v>206</v>
      </c>
      <c r="H32" s="155">
        <v>39</v>
      </c>
      <c r="I32" s="155">
        <v>67</v>
      </c>
      <c r="J32" s="155">
        <v>115</v>
      </c>
      <c r="K32" s="155">
        <v>150</v>
      </c>
      <c r="L32" s="156">
        <v>1572</v>
      </c>
      <c r="M32" s="551"/>
      <c r="N32" s="22" t="s">
        <v>183</v>
      </c>
      <c r="O32" s="389">
        <v>4857</v>
      </c>
      <c r="P32" s="389">
        <v>1207</v>
      </c>
      <c r="Q32" s="389">
        <v>206</v>
      </c>
      <c r="R32" s="389">
        <v>917</v>
      </c>
      <c r="S32" s="389">
        <v>674</v>
      </c>
      <c r="T32" s="389">
        <v>44</v>
      </c>
      <c r="U32" s="389">
        <v>68</v>
      </c>
      <c r="V32" s="389">
        <v>95</v>
      </c>
      <c r="W32" s="389">
        <v>226</v>
      </c>
      <c r="X32" s="390">
        <v>8294</v>
      </c>
      <c r="Y32" s="562"/>
      <c r="Z32" s="22" t="s">
        <v>183</v>
      </c>
      <c r="AA32" s="376">
        <v>175</v>
      </c>
      <c r="AB32" s="376">
        <v>-60</v>
      </c>
      <c r="AC32" s="376">
        <v>-65</v>
      </c>
      <c r="AD32" s="376">
        <v>37</v>
      </c>
      <c r="AE32" s="376">
        <v>-46</v>
      </c>
      <c r="AF32" s="376">
        <v>-7</v>
      </c>
      <c r="AG32" s="376">
        <v>-20</v>
      </c>
      <c r="AH32" s="376">
        <v>8</v>
      </c>
      <c r="AI32" s="377">
        <v>-22</v>
      </c>
      <c r="AJ32" s="408" t="s">
        <v>380</v>
      </c>
    </row>
    <row r="33" spans="1:36" ht="16.5" customHeight="1">
      <c r="A33" s="551"/>
      <c r="B33" s="22" t="s">
        <v>209</v>
      </c>
      <c r="C33" s="155">
        <v>427</v>
      </c>
      <c r="D33" s="155">
        <v>222</v>
      </c>
      <c r="E33" s="155">
        <v>123</v>
      </c>
      <c r="F33" s="155">
        <v>232</v>
      </c>
      <c r="G33" s="155">
        <v>250</v>
      </c>
      <c r="H33" s="155">
        <v>41</v>
      </c>
      <c r="I33" s="155">
        <v>73</v>
      </c>
      <c r="J33" s="155">
        <v>118</v>
      </c>
      <c r="K33" s="155">
        <v>156</v>
      </c>
      <c r="L33" s="156">
        <v>1642</v>
      </c>
      <c r="M33" s="551"/>
      <c r="N33" s="22" t="s">
        <v>209</v>
      </c>
      <c r="O33" s="389">
        <v>5037</v>
      </c>
      <c r="P33" s="389">
        <v>1172</v>
      </c>
      <c r="Q33" s="389">
        <v>255</v>
      </c>
      <c r="R33" s="389">
        <v>890</v>
      </c>
      <c r="S33" s="389">
        <v>632</v>
      </c>
      <c r="T33" s="389">
        <v>45</v>
      </c>
      <c r="U33" s="389">
        <v>44</v>
      </c>
      <c r="V33" s="389">
        <v>118</v>
      </c>
      <c r="W33" s="389">
        <v>226</v>
      </c>
      <c r="X33" s="390">
        <v>8419</v>
      </c>
      <c r="Y33" s="562"/>
      <c r="Z33" s="22" t="s">
        <v>209</v>
      </c>
      <c r="AA33" s="376">
        <v>48</v>
      </c>
      <c r="AB33" s="376">
        <v>74</v>
      </c>
      <c r="AC33" s="376">
        <v>5</v>
      </c>
      <c r="AD33" s="376">
        <v>34</v>
      </c>
      <c r="AE33" s="376">
        <v>-66</v>
      </c>
      <c r="AF33" s="408" t="s">
        <v>415</v>
      </c>
      <c r="AG33" s="376">
        <v>-21</v>
      </c>
      <c r="AH33" s="376">
        <v>-26</v>
      </c>
      <c r="AI33" s="377">
        <v>-48</v>
      </c>
      <c r="AJ33" s="408" t="s">
        <v>380</v>
      </c>
    </row>
    <row r="34" spans="1:36" ht="16.5" customHeight="1">
      <c r="A34" s="551"/>
      <c r="B34" s="22" t="s">
        <v>397</v>
      </c>
      <c r="C34" s="155">
        <v>407</v>
      </c>
      <c r="D34" s="155">
        <v>233</v>
      </c>
      <c r="E34" s="155">
        <v>96</v>
      </c>
      <c r="F34" s="155">
        <v>253</v>
      </c>
      <c r="G34" s="155">
        <v>260</v>
      </c>
      <c r="H34" s="155">
        <v>49</v>
      </c>
      <c r="I34" s="155">
        <v>85</v>
      </c>
      <c r="J34" s="155">
        <v>98</v>
      </c>
      <c r="K34" s="155">
        <v>146</v>
      </c>
      <c r="L34" s="156">
        <v>1627</v>
      </c>
      <c r="M34" s="551"/>
      <c r="N34" s="22" t="s">
        <v>397</v>
      </c>
      <c r="O34" s="389">
        <v>5237</v>
      </c>
      <c r="P34" s="389">
        <v>1048</v>
      </c>
      <c r="Q34" s="389">
        <v>241</v>
      </c>
      <c r="R34" s="389">
        <v>848</v>
      </c>
      <c r="S34" s="389">
        <v>619</v>
      </c>
      <c r="T34" s="389">
        <v>20</v>
      </c>
      <c r="U34" s="389">
        <v>33</v>
      </c>
      <c r="V34" s="389">
        <v>82</v>
      </c>
      <c r="W34" s="389">
        <v>244</v>
      </c>
      <c r="X34" s="390">
        <v>8372</v>
      </c>
      <c r="Y34" s="562"/>
      <c r="Z34" s="22" t="s">
        <v>397</v>
      </c>
      <c r="AA34" s="376">
        <v>-50</v>
      </c>
      <c r="AB34" s="376">
        <v>159</v>
      </c>
      <c r="AC34" s="376">
        <v>-26</v>
      </c>
      <c r="AD34" s="376">
        <v>72</v>
      </c>
      <c r="AE34" s="376">
        <v>-71</v>
      </c>
      <c r="AF34" s="376">
        <v>-25</v>
      </c>
      <c r="AG34" s="376">
        <v>-27</v>
      </c>
      <c r="AH34" s="376">
        <v>-10</v>
      </c>
      <c r="AI34" s="377">
        <v>-22</v>
      </c>
      <c r="AJ34" s="408" t="s">
        <v>380</v>
      </c>
    </row>
    <row r="35" spans="1:36" ht="16.5" customHeight="1">
      <c r="A35" s="551"/>
      <c r="B35" s="22" t="s">
        <v>398</v>
      </c>
      <c r="C35" s="155">
        <v>407</v>
      </c>
      <c r="D35" s="155">
        <v>202</v>
      </c>
      <c r="E35" s="155">
        <v>94</v>
      </c>
      <c r="F35" s="155">
        <v>233</v>
      </c>
      <c r="G35" s="155">
        <v>201</v>
      </c>
      <c r="H35" s="155">
        <v>48</v>
      </c>
      <c r="I35" s="155">
        <v>53</v>
      </c>
      <c r="J35" s="155">
        <v>113</v>
      </c>
      <c r="K35" s="155">
        <v>193</v>
      </c>
      <c r="L35" s="156">
        <v>1544</v>
      </c>
      <c r="M35" s="551"/>
      <c r="N35" s="22" t="s">
        <v>398</v>
      </c>
      <c r="O35" s="389">
        <v>5189</v>
      </c>
      <c r="P35" s="389">
        <v>1162</v>
      </c>
      <c r="Q35" s="389">
        <v>367</v>
      </c>
      <c r="R35" s="389">
        <v>842</v>
      </c>
      <c r="S35" s="389">
        <v>704</v>
      </c>
      <c r="T35" s="389">
        <v>22</v>
      </c>
      <c r="U35" s="389">
        <v>43</v>
      </c>
      <c r="V35" s="389">
        <v>140</v>
      </c>
      <c r="W35" s="389">
        <v>241</v>
      </c>
      <c r="X35" s="390">
        <v>8710</v>
      </c>
      <c r="Y35" s="562"/>
      <c r="Z35" s="22" t="s">
        <v>398</v>
      </c>
      <c r="AA35" s="376">
        <v>34</v>
      </c>
      <c r="AB35" s="376">
        <v>7</v>
      </c>
      <c r="AC35" s="376">
        <v>-27</v>
      </c>
      <c r="AD35" s="376">
        <v>169</v>
      </c>
      <c r="AE35" s="376">
        <v>-72</v>
      </c>
      <c r="AF35" s="376">
        <v>-16</v>
      </c>
      <c r="AG35" s="376">
        <v>-28</v>
      </c>
      <c r="AH35" s="376">
        <v>-35</v>
      </c>
      <c r="AI35" s="376">
        <v>-32</v>
      </c>
      <c r="AJ35" s="402" t="s">
        <v>380</v>
      </c>
    </row>
    <row r="36" spans="1:36" s="243" customFormat="1" ht="16.5" customHeight="1">
      <c r="A36" s="551"/>
      <c r="B36" s="109" t="s">
        <v>402</v>
      </c>
      <c r="C36" s="155">
        <v>434</v>
      </c>
      <c r="D36" s="155">
        <v>221</v>
      </c>
      <c r="E36" s="155">
        <v>96</v>
      </c>
      <c r="F36" s="155">
        <v>247</v>
      </c>
      <c r="G36" s="155">
        <v>255</v>
      </c>
      <c r="H36" s="155">
        <v>46</v>
      </c>
      <c r="I36" s="155">
        <v>85</v>
      </c>
      <c r="J36" s="155">
        <v>100</v>
      </c>
      <c r="K36" s="155">
        <v>159</v>
      </c>
      <c r="L36" s="156">
        <v>1643</v>
      </c>
      <c r="M36" s="551"/>
      <c r="N36" s="109" t="s">
        <v>402</v>
      </c>
      <c r="O36" s="155">
        <v>5219</v>
      </c>
      <c r="P36" s="155">
        <v>1273</v>
      </c>
      <c r="Q36" s="155">
        <v>389</v>
      </c>
      <c r="R36" s="155">
        <v>873</v>
      </c>
      <c r="S36" s="155">
        <v>709</v>
      </c>
      <c r="T36" s="155">
        <v>41</v>
      </c>
      <c r="U36" s="155">
        <v>59</v>
      </c>
      <c r="V36" s="155">
        <v>143</v>
      </c>
      <c r="W36" s="155">
        <v>257</v>
      </c>
      <c r="X36" s="156">
        <v>8963</v>
      </c>
      <c r="Y36" s="562"/>
      <c r="Z36" s="109" t="s">
        <v>402</v>
      </c>
      <c r="AA36" s="155">
        <v>-94</v>
      </c>
      <c r="AB36" s="155">
        <v>28</v>
      </c>
      <c r="AC36" s="155">
        <v>-9</v>
      </c>
      <c r="AD36" s="155">
        <v>259</v>
      </c>
      <c r="AE36" s="155">
        <v>-81</v>
      </c>
      <c r="AF36" s="155">
        <v>-18</v>
      </c>
      <c r="AG36" s="155">
        <v>-28</v>
      </c>
      <c r="AH36" s="155">
        <v>-44</v>
      </c>
      <c r="AI36" s="155">
        <v>-13</v>
      </c>
      <c r="AJ36" s="402" t="s">
        <v>380</v>
      </c>
    </row>
    <row r="37" spans="1:36" s="243" customFormat="1" ht="16.5" customHeight="1">
      <c r="A37" s="551"/>
      <c r="B37" s="483" t="s">
        <v>406</v>
      </c>
      <c r="C37" s="241">
        <v>425</v>
      </c>
      <c r="D37" s="241">
        <v>241</v>
      </c>
      <c r="E37" s="241">
        <v>90</v>
      </c>
      <c r="F37" s="241">
        <v>232</v>
      </c>
      <c r="G37" s="241">
        <v>259</v>
      </c>
      <c r="H37" s="241">
        <v>27</v>
      </c>
      <c r="I37" s="241">
        <v>73</v>
      </c>
      <c r="J37" s="241">
        <v>119</v>
      </c>
      <c r="K37" s="241">
        <v>173</v>
      </c>
      <c r="L37" s="242">
        <f>SUM(C37:K37)</f>
        <v>1639</v>
      </c>
      <c r="M37" s="551"/>
      <c r="N37" s="483" t="s">
        <v>406</v>
      </c>
      <c r="O37" s="241">
        <v>4787</v>
      </c>
      <c r="P37" s="241">
        <v>1187</v>
      </c>
      <c r="Q37" s="241">
        <v>165</v>
      </c>
      <c r="R37" s="241">
        <v>815</v>
      </c>
      <c r="S37" s="241">
        <v>636</v>
      </c>
      <c r="T37" s="241">
        <v>35</v>
      </c>
      <c r="U37" s="241">
        <v>30</v>
      </c>
      <c r="V37" s="241">
        <v>81</v>
      </c>
      <c r="W37" s="241">
        <v>191</v>
      </c>
      <c r="X37" s="242">
        <f>SUM(O37:W37)</f>
        <v>7927</v>
      </c>
      <c r="Y37" s="562"/>
      <c r="Z37" s="483" t="s">
        <v>406</v>
      </c>
      <c r="AA37" s="241">
        <v>-50</v>
      </c>
      <c r="AB37" s="241">
        <v>-18</v>
      </c>
      <c r="AC37" s="241">
        <v>-42</v>
      </c>
      <c r="AD37" s="241">
        <v>259</v>
      </c>
      <c r="AE37" s="241">
        <v>-36</v>
      </c>
      <c r="AF37" s="241">
        <v>-2</v>
      </c>
      <c r="AG37" s="241">
        <v>-20</v>
      </c>
      <c r="AH37" s="241">
        <v>-37</v>
      </c>
      <c r="AI37" s="241">
        <v>-54</v>
      </c>
      <c r="AJ37" s="481" t="s">
        <v>380</v>
      </c>
    </row>
    <row r="38" spans="1:36" s="248" customFormat="1" ht="5.15" customHeight="1">
      <c r="A38" s="404"/>
      <c r="B38" s="254"/>
      <c r="C38" s="155"/>
      <c r="D38" s="155"/>
      <c r="E38" s="155"/>
      <c r="F38" s="155"/>
      <c r="G38" s="155"/>
      <c r="H38" s="155"/>
      <c r="I38" s="155"/>
      <c r="J38" s="155"/>
      <c r="K38" s="391"/>
      <c r="L38" s="155"/>
      <c r="M38" s="245"/>
      <c r="N38" s="225"/>
      <c r="O38" s="389"/>
      <c r="P38" s="389"/>
      <c r="Q38" s="389"/>
      <c r="R38" s="389"/>
      <c r="S38" s="389"/>
      <c r="T38" s="389"/>
      <c r="U38" s="389"/>
      <c r="V38" s="389"/>
      <c r="W38" s="389"/>
      <c r="X38" s="390"/>
      <c r="Y38" s="226"/>
      <c r="Z38" s="225"/>
      <c r="AA38" s="376"/>
      <c r="AB38" s="376"/>
      <c r="AC38" s="376"/>
      <c r="AD38" s="376"/>
      <c r="AE38" s="376"/>
      <c r="AF38" s="376"/>
      <c r="AG38" s="376"/>
      <c r="AH38" s="376"/>
      <c r="AI38" s="376"/>
      <c r="AJ38" s="378"/>
    </row>
    <row r="39" spans="1:36" s="248" customFormat="1" ht="5.15" customHeight="1">
      <c r="A39" s="255"/>
      <c r="B39" s="256"/>
      <c r="C39" s="394"/>
      <c r="D39" s="394"/>
      <c r="E39" s="394"/>
      <c r="F39" s="394"/>
      <c r="G39" s="394"/>
      <c r="H39" s="394"/>
      <c r="I39" s="394"/>
      <c r="J39" s="394"/>
      <c r="K39" s="257"/>
      <c r="L39" s="394"/>
      <c r="M39" s="395"/>
      <c r="N39" s="251"/>
      <c r="O39" s="396"/>
      <c r="P39" s="396"/>
      <c r="Q39" s="396"/>
      <c r="R39" s="396"/>
      <c r="S39" s="396"/>
      <c r="T39" s="396"/>
      <c r="U39" s="396"/>
      <c r="V39" s="396"/>
      <c r="W39" s="396"/>
      <c r="X39" s="397"/>
      <c r="Y39" s="405"/>
      <c r="Z39" s="251"/>
      <c r="AA39" s="399"/>
      <c r="AB39" s="399"/>
      <c r="AC39" s="399"/>
      <c r="AD39" s="399"/>
      <c r="AE39" s="399"/>
      <c r="AF39" s="399"/>
      <c r="AG39" s="399"/>
      <c r="AH39" s="399"/>
      <c r="AI39" s="399"/>
      <c r="AJ39" s="406"/>
    </row>
    <row r="40" spans="1:36" ht="16.5" customHeight="1">
      <c r="A40" s="551" t="s">
        <v>1</v>
      </c>
      <c r="B40" s="230" t="s">
        <v>179</v>
      </c>
      <c r="C40" s="231" t="s">
        <v>16</v>
      </c>
      <c r="D40" s="231" t="s">
        <v>16</v>
      </c>
      <c r="E40" s="231" t="s">
        <v>16</v>
      </c>
      <c r="F40" s="231" t="s">
        <v>16</v>
      </c>
      <c r="G40" s="231" t="s">
        <v>16</v>
      </c>
      <c r="H40" s="231" t="s">
        <v>16</v>
      </c>
      <c r="I40" s="231" t="s">
        <v>202</v>
      </c>
      <c r="J40" s="231" t="s">
        <v>16</v>
      </c>
      <c r="K40" s="231" t="s">
        <v>16</v>
      </c>
      <c r="L40" s="378">
        <v>933</v>
      </c>
      <c r="M40" s="552" t="s">
        <v>14</v>
      </c>
      <c r="N40" s="253" t="s">
        <v>179</v>
      </c>
      <c r="O40" s="401" t="s">
        <v>323</v>
      </c>
      <c r="P40" s="401" t="s">
        <v>316</v>
      </c>
      <c r="Q40" s="401" t="s">
        <v>323</v>
      </c>
      <c r="R40" s="401" t="s">
        <v>324</v>
      </c>
      <c r="S40" s="401" t="s">
        <v>16</v>
      </c>
      <c r="T40" s="401" t="s">
        <v>16</v>
      </c>
      <c r="U40" s="401" t="s">
        <v>16</v>
      </c>
      <c r="V40" s="401" t="s">
        <v>16</v>
      </c>
      <c r="W40" s="407" t="s">
        <v>16</v>
      </c>
      <c r="X40" s="408">
        <v>-314</v>
      </c>
      <c r="Y40" s="552" t="s">
        <v>15</v>
      </c>
      <c r="Z40" s="253" t="s">
        <v>179</v>
      </c>
      <c r="AA40" s="408" t="s">
        <v>16</v>
      </c>
      <c r="AB40" s="408" t="s">
        <v>16</v>
      </c>
      <c r="AC40" s="408" t="s">
        <v>16</v>
      </c>
      <c r="AD40" s="408" t="s">
        <v>16</v>
      </c>
      <c r="AE40" s="408" t="s">
        <v>16</v>
      </c>
      <c r="AF40" s="408" t="s">
        <v>16</v>
      </c>
      <c r="AG40" s="408" t="s">
        <v>16</v>
      </c>
      <c r="AH40" s="408" t="s">
        <v>16</v>
      </c>
      <c r="AI40" s="407" t="s">
        <v>16</v>
      </c>
      <c r="AJ40" s="376">
        <v>1831</v>
      </c>
    </row>
    <row r="41" spans="1:36" ht="16.5" customHeight="1">
      <c r="A41" s="551"/>
      <c r="B41" s="230" t="s">
        <v>180</v>
      </c>
      <c r="C41" s="384">
        <v>291</v>
      </c>
      <c r="D41" s="384">
        <v>161</v>
      </c>
      <c r="E41" s="384">
        <v>-8</v>
      </c>
      <c r="F41" s="384">
        <v>74</v>
      </c>
      <c r="G41" s="231" t="s">
        <v>16</v>
      </c>
      <c r="H41" s="231" t="s">
        <v>16</v>
      </c>
      <c r="I41" s="231" t="s">
        <v>16</v>
      </c>
      <c r="J41" s="231" t="s">
        <v>16</v>
      </c>
      <c r="K41" s="231" t="s">
        <v>16</v>
      </c>
      <c r="L41" s="378">
        <v>518</v>
      </c>
      <c r="M41" s="552"/>
      <c r="N41" s="253" t="s">
        <v>180</v>
      </c>
      <c r="O41" s="384">
        <v>3</v>
      </c>
      <c r="P41" s="384">
        <v>10</v>
      </c>
      <c r="Q41" s="384">
        <v>2</v>
      </c>
      <c r="R41" s="384">
        <v>-2</v>
      </c>
      <c r="S41" s="401" t="s">
        <v>16</v>
      </c>
      <c r="T41" s="401" t="s">
        <v>16</v>
      </c>
      <c r="U41" s="401" t="s">
        <v>16</v>
      </c>
      <c r="V41" s="401" t="s">
        <v>16</v>
      </c>
      <c r="W41" s="407" t="s">
        <v>16</v>
      </c>
      <c r="X41" s="376">
        <v>13</v>
      </c>
      <c r="Y41" s="552"/>
      <c r="Z41" s="253" t="s">
        <v>180</v>
      </c>
      <c r="AA41" s="376">
        <v>401</v>
      </c>
      <c r="AB41" s="376">
        <v>355</v>
      </c>
      <c r="AC41" s="376">
        <v>17</v>
      </c>
      <c r="AD41" s="376">
        <v>214</v>
      </c>
      <c r="AE41" s="408" t="s">
        <v>16</v>
      </c>
      <c r="AF41" s="408" t="s">
        <v>16</v>
      </c>
      <c r="AG41" s="408" t="s">
        <v>16</v>
      </c>
      <c r="AH41" s="408" t="s">
        <v>16</v>
      </c>
      <c r="AI41" s="408" t="s">
        <v>16</v>
      </c>
      <c r="AJ41" s="378">
        <v>987</v>
      </c>
    </row>
    <row r="42" spans="1:36" ht="16.5" customHeight="1">
      <c r="A42" s="551"/>
      <c r="B42" s="22" t="s">
        <v>309</v>
      </c>
      <c r="C42" s="234">
        <v>249</v>
      </c>
      <c r="D42" s="234">
        <v>206</v>
      </c>
      <c r="E42" s="234">
        <v>-23</v>
      </c>
      <c r="F42" s="234">
        <v>221</v>
      </c>
      <c r="G42" s="235" t="s">
        <v>16</v>
      </c>
      <c r="H42" s="235" t="s">
        <v>16</v>
      </c>
      <c r="I42" s="235" t="s">
        <v>16</v>
      </c>
      <c r="J42" s="235" t="s">
        <v>16</v>
      </c>
      <c r="K42" s="235" t="s">
        <v>16</v>
      </c>
      <c r="L42" s="232">
        <v>653</v>
      </c>
      <c r="M42" s="552"/>
      <c r="N42" s="22" t="s">
        <v>319</v>
      </c>
      <c r="O42" s="234">
        <v>10</v>
      </c>
      <c r="P42" s="234">
        <v>-37</v>
      </c>
      <c r="Q42" s="234">
        <v>-14</v>
      </c>
      <c r="R42" s="234">
        <v>-31</v>
      </c>
      <c r="S42" s="235" t="s">
        <v>16</v>
      </c>
      <c r="T42" s="235" t="s">
        <v>16</v>
      </c>
      <c r="U42" s="235" t="s">
        <v>16</v>
      </c>
      <c r="V42" s="235" t="s">
        <v>16</v>
      </c>
      <c r="W42" s="354" t="s">
        <v>16</v>
      </c>
      <c r="X42" s="234">
        <v>-72</v>
      </c>
      <c r="Y42" s="552"/>
      <c r="Z42" s="109" t="s">
        <v>325</v>
      </c>
      <c r="AA42" s="409">
        <v>1370</v>
      </c>
      <c r="AB42" s="376">
        <v>263</v>
      </c>
      <c r="AC42" s="376">
        <v>35</v>
      </c>
      <c r="AD42" s="376">
        <v>1279</v>
      </c>
      <c r="AE42" s="235" t="s">
        <v>16</v>
      </c>
      <c r="AF42" s="235" t="s">
        <v>16</v>
      </c>
      <c r="AG42" s="235" t="s">
        <v>16</v>
      </c>
      <c r="AH42" s="235" t="s">
        <v>16</v>
      </c>
      <c r="AI42" s="235" t="s">
        <v>16</v>
      </c>
      <c r="AJ42" s="232">
        <v>2947</v>
      </c>
    </row>
    <row r="43" spans="1:36" s="248" customFormat="1" ht="16.5" customHeight="1">
      <c r="A43" s="551"/>
      <c r="B43" s="236" t="s">
        <v>321</v>
      </c>
      <c r="C43" s="410">
        <v>541</v>
      </c>
      <c r="D43" s="410">
        <v>131</v>
      </c>
      <c r="E43" s="410">
        <v>-44</v>
      </c>
      <c r="F43" s="410">
        <v>17</v>
      </c>
      <c r="G43" s="238">
        <v>-4</v>
      </c>
      <c r="H43" s="238">
        <v>-5</v>
      </c>
      <c r="I43" s="238">
        <v>-8</v>
      </c>
      <c r="J43" s="238">
        <v>-18</v>
      </c>
      <c r="K43" s="238">
        <v>-10</v>
      </c>
      <c r="L43" s="411">
        <v>600</v>
      </c>
      <c r="M43" s="552"/>
      <c r="N43" s="236" t="s">
        <v>311</v>
      </c>
      <c r="O43" s="387">
        <v>55</v>
      </c>
      <c r="P43" s="410">
        <v>11</v>
      </c>
      <c r="Q43" s="412" t="s">
        <v>377</v>
      </c>
      <c r="R43" s="410">
        <v>16</v>
      </c>
      <c r="S43" s="412">
        <v>4</v>
      </c>
      <c r="T43" s="412" t="s">
        <v>377</v>
      </c>
      <c r="U43" s="412" t="s">
        <v>377</v>
      </c>
      <c r="V43" s="412">
        <v>1</v>
      </c>
      <c r="W43" s="413">
        <v>-1</v>
      </c>
      <c r="X43" s="387">
        <v>86</v>
      </c>
      <c r="Y43" s="552"/>
      <c r="Z43" s="236" t="s">
        <v>310</v>
      </c>
      <c r="AA43" s="414">
        <v>1782</v>
      </c>
      <c r="AB43" s="387">
        <v>25</v>
      </c>
      <c r="AC43" s="387">
        <v>-36</v>
      </c>
      <c r="AD43" s="387">
        <v>153</v>
      </c>
      <c r="AE43" s="403">
        <v>-110</v>
      </c>
      <c r="AF43" s="403">
        <v>-19</v>
      </c>
      <c r="AG43" s="403">
        <v>-11</v>
      </c>
      <c r="AH43" s="403">
        <v>-40</v>
      </c>
      <c r="AI43" s="403">
        <v>-63</v>
      </c>
      <c r="AJ43" s="388">
        <v>1681</v>
      </c>
    </row>
    <row r="44" spans="1:36" s="248" customFormat="1" ht="16.5" hidden="1" customHeight="1">
      <c r="A44" s="551"/>
      <c r="B44" s="22" t="s">
        <v>184</v>
      </c>
      <c r="C44" s="376">
        <v>497</v>
      </c>
      <c r="D44" s="376">
        <v>96</v>
      </c>
      <c r="E44" s="376">
        <v>-44</v>
      </c>
      <c r="F44" s="376">
        <v>9</v>
      </c>
      <c r="G44" s="376">
        <v>-13</v>
      </c>
      <c r="H44" s="376">
        <v>-13</v>
      </c>
      <c r="I44" s="376">
        <v>-46</v>
      </c>
      <c r="J44" s="376">
        <v>-91</v>
      </c>
      <c r="K44" s="376">
        <v>-62</v>
      </c>
      <c r="L44" s="378">
        <v>333</v>
      </c>
      <c r="M44" s="552"/>
      <c r="N44" s="22" t="s">
        <v>184</v>
      </c>
      <c r="O44" s="376">
        <v>54</v>
      </c>
      <c r="P44" s="376">
        <v>15</v>
      </c>
      <c r="Q44" s="376">
        <v>4</v>
      </c>
      <c r="R44" s="376">
        <v>7</v>
      </c>
      <c r="S44" s="376">
        <v>6</v>
      </c>
      <c r="T44" s="376">
        <v>0</v>
      </c>
      <c r="U44" s="376">
        <v>2</v>
      </c>
      <c r="V44" s="376">
        <v>2</v>
      </c>
      <c r="W44" s="377">
        <v>-1</v>
      </c>
      <c r="X44" s="376">
        <v>89</v>
      </c>
      <c r="Y44" s="552"/>
      <c r="Z44" s="22" t="s">
        <v>184</v>
      </c>
      <c r="AA44" s="376" t="e">
        <v>#REF!</v>
      </c>
      <c r="AB44" s="376" t="e">
        <v>#REF!</v>
      </c>
      <c r="AC44" s="376" t="e">
        <v>#REF!</v>
      </c>
      <c r="AD44" s="376" t="e">
        <v>#REF!</v>
      </c>
      <c r="AE44" s="376" t="e">
        <v>#REF!</v>
      </c>
      <c r="AF44" s="376" t="e">
        <v>#REF!</v>
      </c>
      <c r="AG44" s="376" t="e">
        <v>#REF!</v>
      </c>
      <c r="AH44" s="376" t="e">
        <v>#REF!</v>
      </c>
      <c r="AI44" s="376" t="e">
        <v>#REF!</v>
      </c>
      <c r="AJ44" s="378" t="e">
        <v>#REF!</v>
      </c>
    </row>
    <row r="45" spans="1:36" s="248" customFormat="1" ht="16.5" hidden="1" customHeight="1">
      <c r="A45" s="551"/>
      <c r="B45" s="22" t="s">
        <v>315</v>
      </c>
      <c r="C45" s="376">
        <v>601</v>
      </c>
      <c r="D45" s="376">
        <v>167</v>
      </c>
      <c r="E45" s="376">
        <v>-42</v>
      </c>
      <c r="F45" s="376">
        <v>10</v>
      </c>
      <c r="G45" s="376">
        <v>-100</v>
      </c>
      <c r="H45" s="376">
        <v>-35</v>
      </c>
      <c r="I45" s="376">
        <v>-51</v>
      </c>
      <c r="J45" s="376">
        <v>-83</v>
      </c>
      <c r="K45" s="376">
        <v>-87</v>
      </c>
      <c r="L45" s="378">
        <v>380</v>
      </c>
      <c r="M45" s="552"/>
      <c r="N45" s="22" t="s">
        <v>326</v>
      </c>
      <c r="O45" s="376">
        <v>28</v>
      </c>
      <c r="P45" s="376">
        <v>11</v>
      </c>
      <c r="Q45" s="376">
        <v>2</v>
      </c>
      <c r="R45" s="376">
        <v>21</v>
      </c>
      <c r="S45" s="376">
        <v>4</v>
      </c>
      <c r="T45" s="376">
        <v>1</v>
      </c>
      <c r="U45" s="376">
        <v>3</v>
      </c>
      <c r="V45" s="376">
        <v>1</v>
      </c>
      <c r="W45" s="377">
        <v>8</v>
      </c>
      <c r="X45" s="376">
        <v>79</v>
      </c>
      <c r="Y45" s="552"/>
      <c r="Z45" s="22" t="s">
        <v>314</v>
      </c>
      <c r="AA45" s="376" t="e">
        <v>#REF!</v>
      </c>
      <c r="AB45" s="376" t="e">
        <v>#REF!</v>
      </c>
      <c r="AC45" s="376" t="e">
        <v>#REF!</v>
      </c>
      <c r="AD45" s="376" t="e">
        <v>#REF!</v>
      </c>
      <c r="AE45" s="376" t="e">
        <v>#REF!</v>
      </c>
      <c r="AF45" s="376" t="e">
        <v>#REF!</v>
      </c>
      <c r="AG45" s="376" t="e">
        <v>#REF!</v>
      </c>
      <c r="AH45" s="376" t="e">
        <v>#REF!</v>
      </c>
      <c r="AI45" s="376" t="e">
        <v>#REF!</v>
      </c>
      <c r="AJ45" s="378" t="e">
        <v>#REF!</v>
      </c>
    </row>
    <row r="46" spans="1:36" s="248" customFormat="1" ht="16.5" customHeight="1">
      <c r="A46" s="551"/>
      <c r="B46" s="109" t="s">
        <v>181</v>
      </c>
      <c r="C46" s="376">
        <v>601</v>
      </c>
      <c r="D46" s="376">
        <v>150</v>
      </c>
      <c r="E46" s="376">
        <v>-81</v>
      </c>
      <c r="F46" s="376">
        <v>-9</v>
      </c>
      <c r="G46" s="376">
        <v>-77</v>
      </c>
      <c r="H46" s="376">
        <v>-24</v>
      </c>
      <c r="I46" s="376">
        <v>-64</v>
      </c>
      <c r="J46" s="376">
        <v>-74</v>
      </c>
      <c r="K46" s="377">
        <v>-142</v>
      </c>
      <c r="L46" s="378">
        <v>280</v>
      </c>
      <c r="M46" s="552"/>
      <c r="N46" s="109" t="s">
        <v>181</v>
      </c>
      <c r="O46" s="376">
        <v>-153</v>
      </c>
      <c r="P46" s="376">
        <v>-102</v>
      </c>
      <c r="Q46" s="376">
        <v>-17</v>
      </c>
      <c r="R46" s="376">
        <v>-10</v>
      </c>
      <c r="S46" s="376">
        <v>-7</v>
      </c>
      <c r="T46" s="376">
        <v>-3</v>
      </c>
      <c r="U46" s="376">
        <v>-6</v>
      </c>
      <c r="V46" s="401">
        <v>-2</v>
      </c>
      <c r="W46" s="407">
        <v>-44</v>
      </c>
      <c r="X46" s="376">
        <v>-344</v>
      </c>
      <c r="Y46" s="552"/>
      <c r="Z46" s="109" t="s">
        <v>181</v>
      </c>
      <c r="AA46" s="376">
        <v>394</v>
      </c>
      <c r="AB46" s="376">
        <v>-164</v>
      </c>
      <c r="AC46" s="376">
        <v>-108</v>
      </c>
      <c r="AD46" s="376">
        <v>-77</v>
      </c>
      <c r="AE46" s="376">
        <v>-136</v>
      </c>
      <c r="AF46" s="376">
        <v>-43</v>
      </c>
      <c r="AG46" s="376">
        <v>-85</v>
      </c>
      <c r="AH46" s="376">
        <v>-58</v>
      </c>
      <c r="AI46" s="376">
        <v>-285</v>
      </c>
      <c r="AJ46" s="378">
        <v>-562</v>
      </c>
    </row>
    <row r="47" spans="1:36" s="248" customFormat="1" ht="16.5" customHeight="1">
      <c r="A47" s="551"/>
      <c r="B47" s="109" t="s">
        <v>208</v>
      </c>
      <c r="C47" s="376">
        <v>602</v>
      </c>
      <c r="D47" s="376">
        <v>150</v>
      </c>
      <c r="E47" s="376">
        <v>-80</v>
      </c>
      <c r="F47" s="376">
        <v>-28</v>
      </c>
      <c r="G47" s="376">
        <v>-101</v>
      </c>
      <c r="H47" s="376">
        <v>-44</v>
      </c>
      <c r="I47" s="376">
        <v>-58</v>
      </c>
      <c r="J47" s="376">
        <v>-75</v>
      </c>
      <c r="K47" s="377">
        <v>-146</v>
      </c>
      <c r="L47" s="378">
        <v>220</v>
      </c>
      <c r="M47" s="552"/>
      <c r="N47" s="109" t="s">
        <v>208</v>
      </c>
      <c r="O47" s="376">
        <v>-159</v>
      </c>
      <c r="P47" s="376">
        <v>-111</v>
      </c>
      <c r="Q47" s="376">
        <v>-52</v>
      </c>
      <c r="R47" s="376">
        <v>-9</v>
      </c>
      <c r="S47" s="376">
        <v>-43</v>
      </c>
      <c r="T47" s="376">
        <v>1</v>
      </c>
      <c r="U47" s="376">
        <v>-1</v>
      </c>
      <c r="V47" s="376">
        <v>-3</v>
      </c>
      <c r="W47" s="354">
        <v>-64</v>
      </c>
      <c r="X47" s="376">
        <v>-441</v>
      </c>
      <c r="Y47" s="552"/>
      <c r="Z47" s="109" t="s">
        <v>208</v>
      </c>
      <c r="AA47" s="376">
        <v>1437</v>
      </c>
      <c r="AB47" s="376">
        <v>-69</v>
      </c>
      <c r="AC47" s="376">
        <v>-184</v>
      </c>
      <c r="AD47" s="376">
        <v>-228</v>
      </c>
      <c r="AE47" s="376">
        <v>-123</v>
      </c>
      <c r="AF47" s="376">
        <v>-37</v>
      </c>
      <c r="AG47" s="376">
        <v>-78</v>
      </c>
      <c r="AH47" s="376">
        <v>-41</v>
      </c>
      <c r="AI47" s="379">
        <v>-218</v>
      </c>
      <c r="AJ47" s="378">
        <v>459</v>
      </c>
    </row>
    <row r="48" spans="1:36" s="248" customFormat="1" ht="16.5" customHeight="1">
      <c r="A48" s="551"/>
      <c r="B48" s="22" t="s">
        <v>182</v>
      </c>
      <c r="C48" s="376">
        <v>602</v>
      </c>
      <c r="D48" s="376">
        <v>81</v>
      </c>
      <c r="E48" s="376">
        <v>-77</v>
      </c>
      <c r="F48" s="376">
        <v>-20</v>
      </c>
      <c r="G48" s="376">
        <v>-110</v>
      </c>
      <c r="H48" s="376">
        <v>-52</v>
      </c>
      <c r="I48" s="376">
        <v>-47</v>
      </c>
      <c r="J48" s="376">
        <v>-76</v>
      </c>
      <c r="K48" s="376">
        <v>-91</v>
      </c>
      <c r="L48" s="378">
        <v>210</v>
      </c>
      <c r="M48" s="552"/>
      <c r="N48" s="22" t="s">
        <v>182</v>
      </c>
      <c r="O48" s="376">
        <v>-128</v>
      </c>
      <c r="P48" s="376">
        <v>-74</v>
      </c>
      <c r="Q48" s="376">
        <v>-33</v>
      </c>
      <c r="R48" s="376">
        <v>-21</v>
      </c>
      <c r="S48" s="376">
        <v>-30</v>
      </c>
      <c r="T48" s="376">
        <v>1</v>
      </c>
      <c r="U48" s="408" t="s">
        <v>380</v>
      </c>
      <c r="V48" s="376">
        <v>-7</v>
      </c>
      <c r="W48" s="407">
        <v>-39</v>
      </c>
      <c r="X48" s="376">
        <v>-331</v>
      </c>
      <c r="Y48" s="552"/>
      <c r="Z48" s="22" t="s">
        <v>182</v>
      </c>
      <c r="AA48" s="376">
        <v>1292</v>
      </c>
      <c r="AB48" s="376">
        <v>292</v>
      </c>
      <c r="AC48" s="376">
        <v>-83</v>
      </c>
      <c r="AD48" s="376">
        <v>-38</v>
      </c>
      <c r="AE48" s="376">
        <v>-149</v>
      </c>
      <c r="AF48" s="376">
        <v>-60</v>
      </c>
      <c r="AG48" s="376">
        <v>-94</v>
      </c>
      <c r="AH48" s="376">
        <v>-107</v>
      </c>
      <c r="AI48" s="376">
        <v>-191</v>
      </c>
      <c r="AJ48" s="378">
        <v>862</v>
      </c>
    </row>
    <row r="49" spans="1:36" s="258" customFormat="1" ht="16.5" customHeight="1">
      <c r="A49" s="551"/>
      <c r="B49" s="22" t="s">
        <v>183</v>
      </c>
      <c r="C49" s="376">
        <v>512</v>
      </c>
      <c r="D49" s="376">
        <v>120</v>
      </c>
      <c r="E49" s="376">
        <v>-73</v>
      </c>
      <c r="F49" s="376">
        <v>-46</v>
      </c>
      <c r="G49" s="376">
        <v>-60</v>
      </c>
      <c r="H49" s="376">
        <v>-30</v>
      </c>
      <c r="I49" s="376">
        <v>-56</v>
      </c>
      <c r="J49" s="376">
        <v>-90</v>
      </c>
      <c r="K49" s="376">
        <v>-112</v>
      </c>
      <c r="L49" s="378">
        <v>165</v>
      </c>
      <c r="M49" s="552"/>
      <c r="N49" s="22" t="s">
        <v>183</v>
      </c>
      <c r="O49" s="376">
        <v>-112</v>
      </c>
      <c r="P49" s="376">
        <v>-20</v>
      </c>
      <c r="Q49" s="376">
        <v>-28</v>
      </c>
      <c r="R49" s="376">
        <v>-23</v>
      </c>
      <c r="S49" s="376">
        <v>-17</v>
      </c>
      <c r="T49" s="408" t="s">
        <v>380</v>
      </c>
      <c r="U49" s="376">
        <v>-5</v>
      </c>
      <c r="V49" s="376">
        <v>-5</v>
      </c>
      <c r="W49" s="377">
        <v>-51</v>
      </c>
      <c r="X49" s="376">
        <v>-261</v>
      </c>
      <c r="Y49" s="552"/>
      <c r="Z49" s="22" t="s">
        <v>183</v>
      </c>
      <c r="AA49" s="376">
        <v>1613</v>
      </c>
      <c r="AB49" s="376">
        <v>4</v>
      </c>
      <c r="AC49" s="376">
        <v>-122</v>
      </c>
      <c r="AD49" s="376">
        <v>-264</v>
      </c>
      <c r="AE49" s="376">
        <v>-109</v>
      </c>
      <c r="AF49" s="376">
        <v>-54</v>
      </c>
      <c r="AG49" s="376">
        <v>-98</v>
      </c>
      <c r="AH49" s="376">
        <v>-43</v>
      </c>
      <c r="AI49" s="376">
        <v>-172</v>
      </c>
      <c r="AJ49" s="378">
        <v>755</v>
      </c>
    </row>
    <row r="50" spans="1:36" s="258" customFormat="1" ht="16.5" customHeight="1">
      <c r="A50" s="551"/>
      <c r="B50" s="22" t="s">
        <v>209</v>
      </c>
      <c r="C50" s="376">
        <v>565</v>
      </c>
      <c r="D50" s="376">
        <v>69</v>
      </c>
      <c r="E50" s="376">
        <v>-102</v>
      </c>
      <c r="F50" s="376">
        <v>-84</v>
      </c>
      <c r="G50" s="376">
        <v>-124</v>
      </c>
      <c r="H50" s="376">
        <v>-30</v>
      </c>
      <c r="I50" s="376">
        <v>-60</v>
      </c>
      <c r="J50" s="376">
        <v>-90</v>
      </c>
      <c r="K50" s="376">
        <v>-122</v>
      </c>
      <c r="L50" s="378">
        <v>22</v>
      </c>
      <c r="M50" s="552"/>
      <c r="N50" s="22" t="s">
        <v>209</v>
      </c>
      <c r="O50" s="376">
        <v>-161</v>
      </c>
      <c r="P50" s="376">
        <v>-89</v>
      </c>
      <c r="Q50" s="376">
        <v>-39</v>
      </c>
      <c r="R50" s="376">
        <v>-12</v>
      </c>
      <c r="S50" s="376">
        <v>-23</v>
      </c>
      <c r="T50" s="376">
        <v>2</v>
      </c>
      <c r="U50" s="408" t="s">
        <v>380</v>
      </c>
      <c r="V50" s="376">
        <v>-4</v>
      </c>
      <c r="W50" s="376">
        <v>-24</v>
      </c>
      <c r="X50" s="378">
        <v>-350</v>
      </c>
      <c r="Y50" s="552"/>
      <c r="Z50" s="22" t="s">
        <v>209</v>
      </c>
      <c r="AA50" s="376">
        <v>1092</v>
      </c>
      <c r="AB50" s="376">
        <v>52</v>
      </c>
      <c r="AC50" s="376">
        <v>-81</v>
      </c>
      <c r="AD50" s="376">
        <v>-288</v>
      </c>
      <c r="AE50" s="376">
        <v>-122</v>
      </c>
      <c r="AF50" s="376">
        <v>-31</v>
      </c>
      <c r="AG50" s="379">
        <v>-71</v>
      </c>
      <c r="AH50" s="376">
        <v>-125</v>
      </c>
      <c r="AI50" s="376">
        <v>-208</v>
      </c>
      <c r="AJ50" s="378">
        <v>218</v>
      </c>
    </row>
    <row r="51" spans="1:36" s="258" customFormat="1" ht="16.5" customHeight="1">
      <c r="A51" s="551"/>
      <c r="B51" s="22" t="s">
        <v>397</v>
      </c>
      <c r="C51" s="376">
        <v>488</v>
      </c>
      <c r="D51" s="376">
        <v>49</v>
      </c>
      <c r="E51" s="376">
        <v>-74</v>
      </c>
      <c r="F51" s="376">
        <v>-107</v>
      </c>
      <c r="G51" s="376">
        <v>-125</v>
      </c>
      <c r="H51" s="376">
        <v>-41</v>
      </c>
      <c r="I51" s="376">
        <v>-75</v>
      </c>
      <c r="J51" s="376">
        <v>-77</v>
      </c>
      <c r="K51" s="376">
        <v>-107</v>
      </c>
      <c r="L51" s="378">
        <v>-69</v>
      </c>
      <c r="M51" s="552"/>
      <c r="N51" s="22" t="s">
        <v>397</v>
      </c>
      <c r="O51" s="376">
        <v>-129</v>
      </c>
      <c r="P51" s="376">
        <v>-42</v>
      </c>
      <c r="Q51" s="376">
        <v>-31</v>
      </c>
      <c r="R51" s="376">
        <v>-26</v>
      </c>
      <c r="S51" s="376">
        <v>-28</v>
      </c>
      <c r="T51" s="408" t="s">
        <v>380</v>
      </c>
      <c r="U51" s="408">
        <v>-4</v>
      </c>
      <c r="V51" s="376">
        <v>-8</v>
      </c>
      <c r="W51" s="376">
        <v>-25</v>
      </c>
      <c r="X51" s="378">
        <v>-293</v>
      </c>
      <c r="Y51" s="552"/>
      <c r="Z51" s="22" t="s">
        <v>397</v>
      </c>
      <c r="AA51" s="376">
        <v>1268</v>
      </c>
      <c r="AB51" s="376">
        <v>456</v>
      </c>
      <c r="AC51" s="376">
        <v>-63</v>
      </c>
      <c r="AD51" s="376">
        <v>-207</v>
      </c>
      <c r="AE51" s="376">
        <v>-167</v>
      </c>
      <c r="AF51" s="376">
        <v>-48</v>
      </c>
      <c r="AG51" s="376">
        <v>-85</v>
      </c>
      <c r="AH51" s="376">
        <v>-77</v>
      </c>
      <c r="AI51" s="376">
        <v>-212</v>
      </c>
      <c r="AJ51" s="378">
        <v>865</v>
      </c>
    </row>
    <row r="52" spans="1:36" s="258" customFormat="1" ht="16.5" customHeight="1">
      <c r="A52" s="551"/>
      <c r="B52" s="22" t="s">
        <v>398</v>
      </c>
      <c r="C52" s="376">
        <v>516</v>
      </c>
      <c r="D52" s="376">
        <v>60</v>
      </c>
      <c r="E52" s="376">
        <v>-71</v>
      </c>
      <c r="F52" s="376">
        <v>-96</v>
      </c>
      <c r="G52" s="376">
        <v>-71</v>
      </c>
      <c r="H52" s="376">
        <v>-41</v>
      </c>
      <c r="I52" s="376">
        <v>-40</v>
      </c>
      <c r="J52" s="376">
        <v>-101</v>
      </c>
      <c r="K52" s="376">
        <v>-167</v>
      </c>
      <c r="L52" s="378">
        <v>-11</v>
      </c>
      <c r="M52" s="552"/>
      <c r="N52" s="22" t="s">
        <v>398</v>
      </c>
      <c r="O52" s="376">
        <v>-172</v>
      </c>
      <c r="P52" s="376">
        <v>-51</v>
      </c>
      <c r="Q52" s="376">
        <v>-35</v>
      </c>
      <c r="R52" s="376">
        <v>-13</v>
      </c>
      <c r="S52" s="376">
        <v>-19</v>
      </c>
      <c r="T52" s="408" t="s">
        <v>380</v>
      </c>
      <c r="U52" s="408">
        <v>-12</v>
      </c>
      <c r="V52" s="376">
        <v>-2</v>
      </c>
      <c r="W52" s="376">
        <v>-20</v>
      </c>
      <c r="X52" s="378">
        <v>-324</v>
      </c>
      <c r="Y52" s="552"/>
      <c r="Z52" s="22" t="s">
        <v>398</v>
      </c>
      <c r="AA52" s="376">
        <v>1739</v>
      </c>
      <c r="AB52" s="376">
        <v>262</v>
      </c>
      <c r="AC52" s="376">
        <v>-121</v>
      </c>
      <c r="AD52" s="376">
        <v>-19</v>
      </c>
      <c r="AE52" s="376">
        <v>-191</v>
      </c>
      <c r="AF52" s="376">
        <v>-36</v>
      </c>
      <c r="AG52" s="376">
        <v>-62</v>
      </c>
      <c r="AH52" s="376">
        <v>-167</v>
      </c>
      <c r="AI52" s="376">
        <v>-235</v>
      </c>
      <c r="AJ52" s="378">
        <v>1170</v>
      </c>
    </row>
    <row r="53" spans="1:36" s="258" customFormat="1" ht="16.5" customHeight="1">
      <c r="A53" s="551"/>
      <c r="B53" s="109" t="s">
        <v>402</v>
      </c>
      <c r="C53" s="155">
        <v>466</v>
      </c>
      <c r="D53" s="155">
        <v>42</v>
      </c>
      <c r="E53" s="155">
        <v>-75</v>
      </c>
      <c r="F53" s="155">
        <v>-75</v>
      </c>
      <c r="G53" s="155">
        <v>-140</v>
      </c>
      <c r="H53" s="155">
        <v>-42</v>
      </c>
      <c r="I53" s="155">
        <v>-78</v>
      </c>
      <c r="J53" s="155">
        <v>-82</v>
      </c>
      <c r="K53" s="155">
        <v>-132</v>
      </c>
      <c r="L53" s="156">
        <v>-116</v>
      </c>
      <c r="M53" s="552"/>
      <c r="N53" s="109" t="s">
        <v>402</v>
      </c>
      <c r="O53" s="155">
        <v>-150</v>
      </c>
      <c r="P53" s="155">
        <v>-130</v>
      </c>
      <c r="Q53" s="155">
        <v>-13</v>
      </c>
      <c r="R53" s="155">
        <v>-12</v>
      </c>
      <c r="S53" s="155">
        <v>-12</v>
      </c>
      <c r="T53" s="408">
        <v>-3</v>
      </c>
      <c r="U53" s="408">
        <v>-3</v>
      </c>
      <c r="V53" s="155">
        <v>-11</v>
      </c>
      <c r="W53" s="155">
        <v>-18</v>
      </c>
      <c r="X53" s="156">
        <v>-352</v>
      </c>
      <c r="Y53" s="552"/>
      <c r="Z53" s="109" t="s">
        <v>402</v>
      </c>
      <c r="AA53" s="155">
        <v>1535</v>
      </c>
      <c r="AB53" s="155">
        <v>331</v>
      </c>
      <c r="AC53" s="155">
        <v>-29</v>
      </c>
      <c r="AD53" s="155">
        <v>130</v>
      </c>
      <c r="AE53" s="155">
        <v>-116</v>
      </c>
      <c r="AF53" s="415">
        <v>-63</v>
      </c>
      <c r="AG53" s="155">
        <v>-111</v>
      </c>
      <c r="AH53" s="155">
        <v>-174</v>
      </c>
      <c r="AI53" s="391">
        <v>-220</v>
      </c>
      <c r="AJ53" s="155">
        <v>1283</v>
      </c>
    </row>
    <row r="54" spans="1:36" s="258" customFormat="1" ht="16.5" customHeight="1">
      <c r="A54" s="551"/>
      <c r="B54" s="483" t="s">
        <v>406</v>
      </c>
      <c r="C54" s="241">
        <v>440</v>
      </c>
      <c r="D54" s="241">
        <v>19</v>
      </c>
      <c r="E54" s="241">
        <v>-67</v>
      </c>
      <c r="F54" s="241">
        <v>-66</v>
      </c>
      <c r="G54" s="241">
        <v>-151</v>
      </c>
      <c r="H54" s="241">
        <v>-19</v>
      </c>
      <c r="I54" s="241">
        <v>-63</v>
      </c>
      <c r="J54" s="241">
        <v>-98</v>
      </c>
      <c r="K54" s="241">
        <v>-147</v>
      </c>
      <c r="L54" s="242">
        <f>SUM(C54:K54)</f>
        <v>-152</v>
      </c>
      <c r="M54" s="552"/>
      <c r="N54" s="483" t="s">
        <v>406</v>
      </c>
      <c r="O54" s="484">
        <v>-196</v>
      </c>
      <c r="P54" s="484">
        <v>-58</v>
      </c>
      <c r="Q54" s="484">
        <v>-11</v>
      </c>
      <c r="R54" s="484">
        <v>-4</v>
      </c>
      <c r="S54" s="484">
        <v>-4</v>
      </c>
      <c r="T54" s="485">
        <v>-4</v>
      </c>
      <c r="U54" s="484">
        <v>-6</v>
      </c>
      <c r="V54" s="484">
        <v>-4</v>
      </c>
      <c r="W54" s="484">
        <v>-6</v>
      </c>
      <c r="X54" s="242">
        <f>SUM(O54:W54)</f>
        <v>-293</v>
      </c>
      <c r="Y54" s="552"/>
      <c r="Z54" s="483" t="s">
        <v>406</v>
      </c>
      <c r="AA54" s="241">
        <v>1087</v>
      </c>
      <c r="AB54" s="241">
        <v>50</v>
      </c>
      <c r="AC54" s="241">
        <v>-146</v>
      </c>
      <c r="AD54" s="241">
        <v>155</v>
      </c>
      <c r="AE54" s="241">
        <v>-170</v>
      </c>
      <c r="AF54" s="241">
        <v>-38</v>
      </c>
      <c r="AG54" s="241">
        <v>-70</v>
      </c>
      <c r="AH54" s="241">
        <v>-124</v>
      </c>
      <c r="AI54" s="241">
        <v>-240</v>
      </c>
      <c r="AJ54" s="242">
        <f>SUM(AA54:AI54)</f>
        <v>504</v>
      </c>
    </row>
    <row r="55" spans="1:36" ht="5.15" customHeight="1" thickBot="1">
      <c r="A55" s="259"/>
      <c r="B55" s="260"/>
      <c r="C55" s="416"/>
      <c r="D55" s="416"/>
      <c r="E55" s="416"/>
      <c r="F55" s="416"/>
      <c r="G55" s="416"/>
      <c r="H55" s="416"/>
      <c r="I55" s="416"/>
      <c r="J55" s="416"/>
      <c r="K55" s="416"/>
      <c r="L55" s="417"/>
      <c r="M55" s="259"/>
      <c r="N55" s="261"/>
      <c r="O55" s="416"/>
      <c r="P55" s="416"/>
      <c r="Q55" s="416"/>
      <c r="R55" s="416"/>
      <c r="S55" s="416"/>
      <c r="T55" s="416"/>
      <c r="U55" s="416"/>
      <c r="V55" s="416"/>
      <c r="W55" s="416"/>
      <c r="X55" s="417"/>
      <c r="Y55" s="226"/>
      <c r="Z55" s="418"/>
      <c r="AA55" s="416"/>
      <c r="AB55" s="416"/>
      <c r="AC55" s="416"/>
      <c r="AD55" s="416"/>
      <c r="AE55" s="416"/>
      <c r="AF55" s="416"/>
      <c r="AG55" s="416"/>
      <c r="AH55" s="416"/>
      <c r="AI55" s="416"/>
      <c r="AJ55" s="417"/>
    </row>
    <row r="56" spans="1:36" s="421" customFormat="1" ht="17.25" customHeight="1">
      <c r="A56" s="419" t="s">
        <v>195</v>
      </c>
      <c r="B56" s="419"/>
      <c r="C56" s="419"/>
      <c r="D56" s="419"/>
      <c r="E56" s="419"/>
      <c r="F56" s="419"/>
      <c r="G56" s="419"/>
      <c r="H56" s="419"/>
      <c r="I56" s="419"/>
      <c r="J56" s="419"/>
      <c r="K56" s="419"/>
      <c r="L56" s="420" t="s">
        <v>17</v>
      </c>
      <c r="M56" s="419" t="s">
        <v>195</v>
      </c>
      <c r="N56" s="419"/>
      <c r="O56" s="419"/>
      <c r="P56" s="419"/>
      <c r="Q56" s="419"/>
      <c r="R56" s="419"/>
      <c r="S56" s="419"/>
      <c r="T56" s="419"/>
      <c r="U56" s="419"/>
      <c r="V56" s="419"/>
      <c r="W56" s="419"/>
      <c r="X56" s="420" t="s">
        <v>17</v>
      </c>
      <c r="Y56" s="419" t="s">
        <v>199</v>
      </c>
      <c r="Z56" s="419"/>
      <c r="AA56" s="419"/>
      <c r="AB56" s="419"/>
      <c r="AC56" s="419"/>
      <c r="AD56" s="419"/>
      <c r="AE56" s="419"/>
      <c r="AF56" s="419"/>
      <c r="AG56" s="419"/>
      <c r="AH56" s="419"/>
      <c r="AI56" s="419"/>
      <c r="AJ56" s="420" t="s">
        <v>17</v>
      </c>
    </row>
    <row r="57" spans="1:36" s="216" customFormat="1" ht="17.25" customHeight="1">
      <c r="A57" s="262" t="s">
        <v>286</v>
      </c>
      <c r="B57" s="262"/>
      <c r="C57" s="262"/>
      <c r="D57" s="262"/>
      <c r="E57" s="262"/>
      <c r="F57" s="262"/>
      <c r="G57" s="262"/>
      <c r="H57" s="262"/>
      <c r="I57" s="262"/>
      <c r="J57" s="262"/>
      <c r="K57" s="262"/>
      <c r="L57" s="262"/>
      <c r="M57" s="262" t="s">
        <v>287</v>
      </c>
      <c r="N57" s="262"/>
      <c r="O57" s="262"/>
      <c r="P57" s="262"/>
      <c r="Q57" s="262"/>
      <c r="R57" s="262"/>
      <c r="S57" s="262"/>
      <c r="T57" s="262"/>
      <c r="U57" s="262"/>
      <c r="V57" s="262"/>
      <c r="W57" s="262"/>
      <c r="X57" s="262"/>
      <c r="Y57" s="262" t="s">
        <v>281</v>
      </c>
      <c r="Z57" s="262"/>
      <c r="AA57" s="262"/>
      <c r="AB57" s="262"/>
      <c r="AC57" s="262"/>
      <c r="AD57" s="262"/>
      <c r="AE57" s="262"/>
      <c r="AF57" s="262"/>
      <c r="AG57" s="262"/>
      <c r="AH57" s="262"/>
      <c r="AI57" s="262"/>
      <c r="AJ57" s="262"/>
    </row>
    <row r="58" spans="1:36" s="216" customFormat="1" ht="17.25" customHeight="1">
      <c r="A58" s="263"/>
      <c r="B58" s="264"/>
      <c r="C58" s="264"/>
      <c r="D58" s="264"/>
      <c r="E58" s="264"/>
      <c r="F58" s="264"/>
      <c r="G58" s="264"/>
      <c r="H58" s="264"/>
      <c r="I58" s="264"/>
      <c r="J58" s="264"/>
      <c r="K58" s="264"/>
      <c r="L58" s="264"/>
      <c r="M58" s="262" t="s">
        <v>280</v>
      </c>
      <c r="N58" s="262"/>
      <c r="O58" s="262"/>
      <c r="P58" s="262"/>
      <c r="Q58" s="262"/>
      <c r="R58" s="262"/>
      <c r="S58" s="262"/>
      <c r="T58" s="262"/>
      <c r="U58" s="262"/>
      <c r="V58" s="262"/>
      <c r="W58" s="262"/>
      <c r="X58" s="265"/>
      <c r="Y58" s="263" t="s">
        <v>200</v>
      </c>
      <c r="Z58" s="263"/>
      <c r="AA58" s="263"/>
      <c r="AB58" s="263"/>
      <c r="AC58" s="263"/>
      <c r="AD58" s="263"/>
      <c r="AE58" s="263"/>
      <c r="AF58" s="263"/>
      <c r="AG58" s="263"/>
      <c r="AH58" s="263"/>
      <c r="AI58" s="263"/>
      <c r="AJ58" s="266"/>
    </row>
    <row r="59" spans="1:36" s="216" customFormat="1" ht="17.25" customHeight="1">
      <c r="A59" s="265"/>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2" t="s">
        <v>288</v>
      </c>
      <c r="Z59" s="262"/>
      <c r="AA59" s="262"/>
      <c r="AB59" s="262"/>
      <c r="AC59" s="262"/>
      <c r="AD59" s="262"/>
      <c r="AE59" s="262"/>
      <c r="AF59" s="262"/>
      <c r="AG59" s="262"/>
      <c r="AH59" s="262"/>
      <c r="AI59" s="262"/>
      <c r="AJ59" s="262"/>
    </row>
    <row r="64" spans="1:36" ht="12.75" customHeight="1"/>
  </sheetData>
  <mergeCells count="46">
    <mergeCell ref="K2:L2"/>
    <mergeCell ref="A1:L1"/>
    <mergeCell ref="M1:X1"/>
    <mergeCell ref="Y1:AJ1"/>
    <mergeCell ref="A3:A4"/>
    <mergeCell ref="C3:C4"/>
    <mergeCell ref="D3:D4"/>
    <mergeCell ref="E3:E4"/>
    <mergeCell ref="F3:F4"/>
    <mergeCell ref="G3:G4"/>
    <mergeCell ref="H3:H4"/>
    <mergeCell ref="U3:U4"/>
    <mergeCell ref="I3:I4"/>
    <mergeCell ref="J3:J4"/>
    <mergeCell ref="K3:K4"/>
    <mergeCell ref="L3:L4"/>
    <mergeCell ref="M3:M4"/>
    <mergeCell ref="AJ3:AJ4"/>
    <mergeCell ref="A6:A20"/>
    <mergeCell ref="M6:M20"/>
    <mergeCell ref="Y6:Y20"/>
    <mergeCell ref="AE3:AE4"/>
    <mergeCell ref="AF3:AF4"/>
    <mergeCell ref="AG3:AG4"/>
    <mergeCell ref="AH3:AH4"/>
    <mergeCell ref="AC3:AC4"/>
    <mergeCell ref="AD3:AD4"/>
    <mergeCell ref="T3:T4"/>
    <mergeCell ref="V3:V4"/>
    <mergeCell ref="W3:W4"/>
    <mergeCell ref="A40:A54"/>
    <mergeCell ref="M40:M54"/>
    <mergeCell ref="Y40:Y54"/>
    <mergeCell ref="AI3:AI4"/>
    <mergeCell ref="X3:X4"/>
    <mergeCell ref="Y3:Y4"/>
    <mergeCell ref="AA3:AA4"/>
    <mergeCell ref="AB3:AB4"/>
    <mergeCell ref="O3:O4"/>
    <mergeCell ref="P3:P4"/>
    <mergeCell ref="Q3:Q4"/>
    <mergeCell ref="R3:R4"/>
    <mergeCell ref="S3:S4"/>
    <mergeCell ref="A23:A37"/>
    <mergeCell ref="M23:M37"/>
    <mergeCell ref="Y23:Y37"/>
  </mergeCells>
  <phoneticPr fontId="13"/>
  <printOptions horizontalCentered="1"/>
  <pageMargins left="0.59055118110236227" right="0.59055118110236227" top="0.70866141732283472" bottom="0.59055118110236227" header="0.31496062992125984" footer="0.31496062992125984"/>
  <pageSetup paperSize="9" firstPageNumber="51" orientation="portrait" r:id="rId1"/>
  <headerFooter alignWithMargins="0">
    <evenHeader>&amp;L&amp;"+,標準"&amp;11 ２　人　　口</evenHeader>
    <evenFooter>&amp;C&amp;"+,標準"&amp;11- &amp;P -</evenFooter>
  </headerFooter>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G45"/>
  <sheetViews>
    <sheetView view="pageBreakPreview" zoomScaleNormal="70" zoomScaleSheetLayoutView="100" workbookViewId="0">
      <pane ySplit="2" topLeftCell="A3" activePane="bottomLeft" state="frozen"/>
      <selection activeCell="H1" sqref="H1"/>
      <selection pane="bottomLeft" activeCell="G29" sqref="G29"/>
    </sheetView>
  </sheetViews>
  <sheetFormatPr defaultColWidth="9.09765625" defaultRowHeight="12"/>
  <cols>
    <col min="1" max="1" width="13.296875" style="1" bestFit="1" customWidth="1"/>
    <col min="2" max="10" width="7.3984375" style="2" customWidth="1"/>
    <col min="11" max="11" width="7.8984375" style="2" bestFit="1" customWidth="1"/>
    <col min="12" max="12" width="13.296875" style="1" bestFit="1" customWidth="1"/>
    <col min="13" max="21" width="7.3984375" style="2" customWidth="1"/>
    <col min="22" max="22" width="12.59765625" style="2" customWidth="1"/>
    <col min="23" max="23" width="9.8984375" style="1" customWidth="1"/>
    <col min="24" max="32" width="7.3984375" style="2" customWidth="1"/>
    <col min="33" max="33" width="7.8984375" style="2" bestFit="1" customWidth="1"/>
    <col min="34" max="16384" width="9.09765625" style="2"/>
  </cols>
  <sheetData>
    <row r="1" spans="1:33" ht="15.75" customHeight="1">
      <c r="A1" s="3" t="s">
        <v>3</v>
      </c>
      <c r="B1" s="568" t="s">
        <v>21</v>
      </c>
      <c r="C1" s="570" t="s">
        <v>0</v>
      </c>
      <c r="D1" s="570" t="s">
        <v>22</v>
      </c>
      <c r="E1" s="570" t="s">
        <v>23</v>
      </c>
      <c r="F1" s="570" t="s">
        <v>5</v>
      </c>
      <c r="G1" s="570" t="s">
        <v>6</v>
      </c>
      <c r="H1" s="570" t="s">
        <v>7</v>
      </c>
      <c r="I1" s="570" t="s">
        <v>8</v>
      </c>
      <c r="J1" s="570" t="s">
        <v>4</v>
      </c>
      <c r="K1" s="573" t="s">
        <v>24</v>
      </c>
      <c r="L1" s="5" t="s">
        <v>3</v>
      </c>
      <c r="M1" s="568" t="s">
        <v>21</v>
      </c>
      <c r="N1" s="570" t="s">
        <v>0</v>
      </c>
      <c r="O1" s="570" t="s">
        <v>22</v>
      </c>
      <c r="P1" s="570" t="s">
        <v>23</v>
      </c>
      <c r="Q1" s="570" t="s">
        <v>5</v>
      </c>
      <c r="R1" s="570" t="s">
        <v>6</v>
      </c>
      <c r="S1" s="570" t="s">
        <v>7</v>
      </c>
      <c r="T1" s="570" t="s">
        <v>8</v>
      </c>
      <c r="U1" s="570" t="s">
        <v>4</v>
      </c>
      <c r="V1" s="573" t="s">
        <v>24</v>
      </c>
      <c r="W1" s="5" t="s">
        <v>3</v>
      </c>
      <c r="X1" s="568" t="s">
        <v>21</v>
      </c>
      <c r="Y1" s="570" t="s">
        <v>0</v>
      </c>
      <c r="Z1" s="570" t="s">
        <v>22</v>
      </c>
      <c r="AA1" s="570" t="s">
        <v>23</v>
      </c>
      <c r="AB1" s="570" t="s">
        <v>5</v>
      </c>
      <c r="AC1" s="570" t="s">
        <v>6</v>
      </c>
      <c r="AD1" s="570" t="s">
        <v>7</v>
      </c>
      <c r="AE1" s="570" t="s">
        <v>8</v>
      </c>
      <c r="AF1" s="570" t="s">
        <v>4</v>
      </c>
      <c r="AG1" s="573" t="s">
        <v>24</v>
      </c>
    </row>
    <row r="2" spans="1:33" s="1" customFormat="1" ht="15.75" customHeight="1">
      <c r="A2" s="4" t="s">
        <v>36</v>
      </c>
      <c r="B2" s="569"/>
      <c r="C2" s="571"/>
      <c r="D2" s="571"/>
      <c r="E2" s="571"/>
      <c r="F2" s="572"/>
      <c r="G2" s="572"/>
      <c r="H2" s="572"/>
      <c r="I2" s="572"/>
      <c r="J2" s="572"/>
      <c r="K2" s="574"/>
      <c r="L2" s="6" t="s">
        <v>36</v>
      </c>
      <c r="M2" s="569"/>
      <c r="N2" s="571"/>
      <c r="O2" s="571"/>
      <c r="P2" s="571"/>
      <c r="Q2" s="572"/>
      <c r="R2" s="572"/>
      <c r="S2" s="572"/>
      <c r="T2" s="572"/>
      <c r="U2" s="572"/>
      <c r="V2" s="574"/>
      <c r="W2" s="6" t="s">
        <v>44</v>
      </c>
      <c r="X2" s="569"/>
      <c r="Y2" s="571"/>
      <c r="Z2" s="571"/>
      <c r="AA2" s="571"/>
      <c r="AB2" s="572"/>
      <c r="AC2" s="572"/>
      <c r="AD2" s="572"/>
      <c r="AE2" s="572"/>
      <c r="AF2" s="572"/>
      <c r="AG2" s="574"/>
    </row>
    <row r="3" spans="1:33" ht="15.75" customHeight="1">
      <c r="A3" s="9" t="s">
        <v>37</v>
      </c>
      <c r="B3" s="130">
        <v>63</v>
      </c>
      <c r="C3" s="130">
        <v>23</v>
      </c>
      <c r="D3" s="130">
        <v>0</v>
      </c>
      <c r="E3" s="130">
        <v>16</v>
      </c>
      <c r="F3" s="130">
        <v>7</v>
      </c>
      <c r="G3" s="130">
        <v>1</v>
      </c>
      <c r="H3" s="130">
        <v>0</v>
      </c>
      <c r="I3" s="130">
        <v>2</v>
      </c>
      <c r="J3" s="130">
        <v>0</v>
      </c>
      <c r="K3" s="131">
        <f t="shared" ref="K3:K14" si="0">SUM(B3:J3)</f>
        <v>112</v>
      </c>
      <c r="L3" s="141" t="s">
        <v>165</v>
      </c>
      <c r="M3" s="130">
        <v>1006</v>
      </c>
      <c r="N3" s="130">
        <v>156</v>
      </c>
      <c r="O3" s="130">
        <v>17</v>
      </c>
      <c r="P3" s="130">
        <v>113</v>
      </c>
      <c r="Q3" s="130">
        <v>74</v>
      </c>
      <c r="R3" s="130">
        <v>7</v>
      </c>
      <c r="S3" s="130">
        <v>7</v>
      </c>
      <c r="T3" s="130">
        <v>15</v>
      </c>
      <c r="U3" s="130">
        <v>16</v>
      </c>
      <c r="V3" s="10">
        <f t="shared" ref="V3:V14" si="1">SUM(M3:U3)</f>
        <v>1411</v>
      </c>
      <c r="W3" s="11" t="s">
        <v>51</v>
      </c>
      <c r="X3" s="38">
        <v>14</v>
      </c>
      <c r="Y3" s="38">
        <v>-1</v>
      </c>
      <c r="Z3" s="38">
        <v>13</v>
      </c>
      <c r="AA3" s="38">
        <v>-3</v>
      </c>
      <c r="AB3" s="38">
        <v>-7</v>
      </c>
      <c r="AC3" s="38">
        <v>-4</v>
      </c>
      <c r="AD3" s="38">
        <v>-4</v>
      </c>
      <c r="AE3" s="38">
        <v>-10</v>
      </c>
      <c r="AF3" s="38">
        <v>2</v>
      </c>
      <c r="AG3" s="36">
        <f t="shared" ref="AG3:AG14" si="2">SUM(X3:AF3)</f>
        <v>0</v>
      </c>
    </row>
    <row r="4" spans="1:33" ht="15.75" customHeight="1">
      <c r="A4" s="9" t="s">
        <v>25</v>
      </c>
      <c r="B4" s="130">
        <v>79</v>
      </c>
      <c r="C4" s="130">
        <v>22</v>
      </c>
      <c r="D4" s="130">
        <v>3</v>
      </c>
      <c r="E4" s="130">
        <v>10</v>
      </c>
      <c r="F4" s="130">
        <v>16</v>
      </c>
      <c r="G4" s="130">
        <v>2</v>
      </c>
      <c r="H4" s="130">
        <v>0</v>
      </c>
      <c r="I4" s="130">
        <v>2</v>
      </c>
      <c r="J4" s="130">
        <v>7</v>
      </c>
      <c r="K4" s="131">
        <f t="shared" si="0"/>
        <v>141</v>
      </c>
      <c r="L4" s="142" t="s">
        <v>151</v>
      </c>
      <c r="M4" s="130">
        <v>407</v>
      </c>
      <c r="N4" s="130">
        <v>103</v>
      </c>
      <c r="O4" s="130">
        <v>15</v>
      </c>
      <c r="P4" s="130">
        <v>42</v>
      </c>
      <c r="Q4" s="130">
        <v>57</v>
      </c>
      <c r="R4" s="130">
        <v>4</v>
      </c>
      <c r="S4" s="130">
        <v>4</v>
      </c>
      <c r="T4" s="130">
        <v>4</v>
      </c>
      <c r="U4" s="130">
        <v>17</v>
      </c>
      <c r="V4" s="10">
        <f t="shared" si="1"/>
        <v>653</v>
      </c>
      <c r="W4" s="13" t="s">
        <v>40</v>
      </c>
      <c r="X4" s="38">
        <v>-6</v>
      </c>
      <c r="Y4" s="38">
        <v>-2</v>
      </c>
      <c r="Z4" s="38">
        <v>-6</v>
      </c>
      <c r="AA4" s="38">
        <v>19</v>
      </c>
      <c r="AB4" s="38">
        <v>9</v>
      </c>
      <c r="AC4" s="38">
        <v>2</v>
      </c>
      <c r="AD4" s="38">
        <v>-1</v>
      </c>
      <c r="AE4" s="38">
        <v>-6</v>
      </c>
      <c r="AF4" s="38">
        <v>-9</v>
      </c>
      <c r="AG4" s="36">
        <f t="shared" si="2"/>
        <v>0</v>
      </c>
    </row>
    <row r="5" spans="1:33" ht="15.75" customHeight="1">
      <c r="A5" s="9" t="s">
        <v>26</v>
      </c>
      <c r="B5" s="130">
        <v>101</v>
      </c>
      <c r="C5" s="130">
        <v>18</v>
      </c>
      <c r="D5" s="130">
        <v>2</v>
      </c>
      <c r="E5" s="130">
        <v>11</v>
      </c>
      <c r="F5" s="130">
        <v>8</v>
      </c>
      <c r="G5" s="130">
        <v>2</v>
      </c>
      <c r="H5" s="130">
        <v>1</v>
      </c>
      <c r="I5" s="130">
        <v>4</v>
      </c>
      <c r="J5" s="130">
        <v>3</v>
      </c>
      <c r="K5" s="131">
        <f t="shared" si="0"/>
        <v>150</v>
      </c>
      <c r="L5" s="142" t="s">
        <v>152</v>
      </c>
      <c r="M5" s="130">
        <v>356</v>
      </c>
      <c r="N5" s="130">
        <v>78</v>
      </c>
      <c r="O5" s="130">
        <v>27</v>
      </c>
      <c r="P5" s="130">
        <v>46</v>
      </c>
      <c r="Q5" s="130">
        <v>44</v>
      </c>
      <c r="R5" s="130">
        <v>1</v>
      </c>
      <c r="S5" s="130">
        <v>4</v>
      </c>
      <c r="T5" s="130">
        <v>7</v>
      </c>
      <c r="U5" s="130">
        <v>19</v>
      </c>
      <c r="V5" s="10">
        <f t="shared" si="1"/>
        <v>582</v>
      </c>
      <c r="W5" s="13" t="s">
        <v>26</v>
      </c>
      <c r="X5" s="38">
        <v>24</v>
      </c>
      <c r="Y5" s="38">
        <v>2</v>
      </c>
      <c r="Z5" s="38">
        <v>3</v>
      </c>
      <c r="AA5" s="38">
        <v>0</v>
      </c>
      <c r="AB5" s="38">
        <v>-14</v>
      </c>
      <c r="AC5" s="38">
        <v>-6</v>
      </c>
      <c r="AD5" s="38">
        <v>-3</v>
      </c>
      <c r="AE5" s="38">
        <v>3</v>
      </c>
      <c r="AF5" s="38">
        <v>-9</v>
      </c>
      <c r="AG5" s="36">
        <f t="shared" si="2"/>
        <v>0</v>
      </c>
    </row>
    <row r="6" spans="1:33" ht="15.75" customHeight="1">
      <c r="A6" s="9" t="s">
        <v>27</v>
      </c>
      <c r="B6" s="130">
        <v>83</v>
      </c>
      <c r="C6" s="130">
        <v>28</v>
      </c>
      <c r="D6" s="130">
        <v>3</v>
      </c>
      <c r="E6" s="130">
        <v>15</v>
      </c>
      <c r="F6" s="130">
        <v>11</v>
      </c>
      <c r="G6" s="130">
        <v>1</v>
      </c>
      <c r="H6" s="130">
        <v>0</v>
      </c>
      <c r="I6" s="130">
        <v>6</v>
      </c>
      <c r="J6" s="130">
        <v>2</v>
      </c>
      <c r="K6" s="131">
        <f t="shared" si="0"/>
        <v>149</v>
      </c>
      <c r="L6" s="142" t="s">
        <v>153</v>
      </c>
      <c r="M6" s="130">
        <v>304</v>
      </c>
      <c r="N6" s="130">
        <v>76</v>
      </c>
      <c r="O6" s="130">
        <v>35</v>
      </c>
      <c r="P6" s="130">
        <v>55</v>
      </c>
      <c r="Q6" s="130">
        <v>39</v>
      </c>
      <c r="R6" s="130">
        <v>0</v>
      </c>
      <c r="S6" s="130">
        <v>4</v>
      </c>
      <c r="T6" s="130">
        <v>15</v>
      </c>
      <c r="U6" s="130">
        <v>12</v>
      </c>
      <c r="V6" s="10">
        <f t="shared" si="1"/>
        <v>540</v>
      </c>
      <c r="W6" s="13" t="s">
        <v>27</v>
      </c>
      <c r="X6" s="38">
        <v>67</v>
      </c>
      <c r="Y6" s="38">
        <v>-37</v>
      </c>
      <c r="Z6" s="38">
        <v>-6</v>
      </c>
      <c r="AA6" s="38">
        <v>-6</v>
      </c>
      <c r="AB6" s="38">
        <v>-9</v>
      </c>
      <c r="AC6" s="38">
        <v>-2</v>
      </c>
      <c r="AD6" s="38">
        <v>-4</v>
      </c>
      <c r="AE6" s="38">
        <v>2</v>
      </c>
      <c r="AF6" s="38">
        <v>-5</v>
      </c>
      <c r="AG6" s="36">
        <f t="shared" si="2"/>
        <v>0</v>
      </c>
    </row>
    <row r="7" spans="1:33" ht="15.75" customHeight="1">
      <c r="A7" s="9" t="s">
        <v>28</v>
      </c>
      <c r="B7" s="130">
        <v>85</v>
      </c>
      <c r="C7" s="130">
        <v>23</v>
      </c>
      <c r="D7" s="130">
        <v>1</v>
      </c>
      <c r="E7" s="130">
        <v>15</v>
      </c>
      <c r="F7" s="130">
        <v>16</v>
      </c>
      <c r="G7" s="130">
        <v>1</v>
      </c>
      <c r="H7" s="130">
        <v>2</v>
      </c>
      <c r="I7" s="130">
        <v>3</v>
      </c>
      <c r="J7" s="130">
        <v>2</v>
      </c>
      <c r="K7" s="131">
        <f t="shared" si="0"/>
        <v>148</v>
      </c>
      <c r="L7" s="142" t="s">
        <v>154</v>
      </c>
      <c r="M7" s="130">
        <v>364</v>
      </c>
      <c r="N7" s="130">
        <v>102</v>
      </c>
      <c r="O7" s="130">
        <v>14</v>
      </c>
      <c r="P7" s="130">
        <v>52</v>
      </c>
      <c r="Q7" s="130">
        <v>66</v>
      </c>
      <c r="R7" s="130">
        <v>2</v>
      </c>
      <c r="S7" s="130">
        <v>2</v>
      </c>
      <c r="T7" s="130">
        <v>7</v>
      </c>
      <c r="U7" s="130">
        <v>19</v>
      </c>
      <c r="V7" s="10">
        <f t="shared" si="1"/>
        <v>628</v>
      </c>
      <c r="W7" s="13" t="s">
        <v>28</v>
      </c>
      <c r="X7" s="38">
        <f>21+2</f>
        <v>23</v>
      </c>
      <c r="Y7" s="38">
        <v>-14</v>
      </c>
      <c r="Z7" s="38">
        <v>9</v>
      </c>
      <c r="AA7" s="38">
        <v>-7</v>
      </c>
      <c r="AB7" s="38">
        <v>3</v>
      </c>
      <c r="AC7" s="38">
        <v>0</v>
      </c>
      <c r="AD7" s="38">
        <v>-1</v>
      </c>
      <c r="AE7" s="38">
        <v>-6</v>
      </c>
      <c r="AF7" s="38">
        <v>-7</v>
      </c>
      <c r="AG7" s="36">
        <f t="shared" si="2"/>
        <v>0</v>
      </c>
    </row>
    <row r="8" spans="1:33" ht="15.75" customHeight="1">
      <c r="A8" s="9" t="s">
        <v>29</v>
      </c>
      <c r="B8" s="130">
        <v>88</v>
      </c>
      <c r="C8" s="130">
        <v>30</v>
      </c>
      <c r="D8" s="130">
        <v>3</v>
      </c>
      <c r="E8" s="130">
        <v>8</v>
      </c>
      <c r="F8" s="130">
        <v>4</v>
      </c>
      <c r="G8" s="130">
        <v>1</v>
      </c>
      <c r="H8" s="130">
        <v>3</v>
      </c>
      <c r="I8" s="130">
        <v>0</v>
      </c>
      <c r="J8" s="130">
        <v>2</v>
      </c>
      <c r="K8" s="131">
        <f t="shared" si="0"/>
        <v>139</v>
      </c>
      <c r="L8" s="142" t="s">
        <v>155</v>
      </c>
      <c r="M8" s="130">
        <v>554</v>
      </c>
      <c r="N8" s="130">
        <v>98</v>
      </c>
      <c r="O8" s="130">
        <v>38</v>
      </c>
      <c r="P8" s="130">
        <v>35</v>
      </c>
      <c r="Q8" s="130">
        <v>57</v>
      </c>
      <c r="R8" s="130">
        <v>0</v>
      </c>
      <c r="S8" s="130">
        <v>5</v>
      </c>
      <c r="T8" s="130">
        <v>4</v>
      </c>
      <c r="U8" s="130">
        <v>26</v>
      </c>
      <c r="V8" s="10">
        <f t="shared" si="1"/>
        <v>817</v>
      </c>
      <c r="W8" s="13" t="s">
        <v>29</v>
      </c>
      <c r="X8" s="38">
        <v>-29</v>
      </c>
      <c r="Y8" s="38">
        <v>48</v>
      </c>
      <c r="Z8" s="38">
        <v>-2</v>
      </c>
      <c r="AA8" s="38">
        <v>0</v>
      </c>
      <c r="AB8" s="38">
        <v>-9</v>
      </c>
      <c r="AC8" s="38">
        <v>2</v>
      </c>
      <c r="AD8" s="38">
        <v>-1</v>
      </c>
      <c r="AE8" s="38">
        <v>-2</v>
      </c>
      <c r="AF8" s="38">
        <v>-7</v>
      </c>
      <c r="AG8" s="36">
        <f t="shared" si="2"/>
        <v>0</v>
      </c>
    </row>
    <row r="9" spans="1:33" ht="15.75" customHeight="1">
      <c r="A9" s="9" t="s">
        <v>30</v>
      </c>
      <c r="B9" s="130">
        <v>85</v>
      </c>
      <c r="C9" s="130">
        <v>25</v>
      </c>
      <c r="D9" s="130">
        <v>3</v>
      </c>
      <c r="E9" s="130">
        <v>14</v>
      </c>
      <c r="F9" s="130">
        <v>11</v>
      </c>
      <c r="G9" s="130">
        <v>0</v>
      </c>
      <c r="H9" s="130">
        <v>1</v>
      </c>
      <c r="I9" s="130">
        <v>3</v>
      </c>
      <c r="J9" s="130">
        <v>3</v>
      </c>
      <c r="K9" s="131">
        <f t="shared" si="0"/>
        <v>145</v>
      </c>
      <c r="L9" s="142" t="s">
        <v>156</v>
      </c>
      <c r="M9" s="130">
        <v>457</v>
      </c>
      <c r="N9" s="130">
        <v>78</v>
      </c>
      <c r="O9" s="130">
        <v>6</v>
      </c>
      <c r="P9" s="130">
        <v>24</v>
      </c>
      <c r="Q9" s="130">
        <v>45</v>
      </c>
      <c r="R9" s="130">
        <v>5</v>
      </c>
      <c r="S9" s="130">
        <v>1</v>
      </c>
      <c r="T9" s="130">
        <v>6</v>
      </c>
      <c r="U9" s="130">
        <v>21</v>
      </c>
      <c r="V9" s="10">
        <f t="shared" si="1"/>
        <v>643</v>
      </c>
      <c r="W9" s="13" t="s">
        <v>30</v>
      </c>
      <c r="X9" s="38">
        <v>-17</v>
      </c>
      <c r="Y9" s="38">
        <v>5</v>
      </c>
      <c r="Z9" s="38">
        <v>0</v>
      </c>
      <c r="AA9" s="38">
        <v>4</v>
      </c>
      <c r="AB9" s="38">
        <v>-4</v>
      </c>
      <c r="AC9" s="38">
        <v>0</v>
      </c>
      <c r="AD9" s="38">
        <v>1</v>
      </c>
      <c r="AE9" s="38">
        <v>8</v>
      </c>
      <c r="AF9" s="38">
        <v>3</v>
      </c>
      <c r="AG9" s="36">
        <f t="shared" si="2"/>
        <v>0</v>
      </c>
    </row>
    <row r="10" spans="1:33" ht="15.75" customHeight="1">
      <c r="A10" s="9" t="s">
        <v>31</v>
      </c>
      <c r="B10" s="130">
        <v>73</v>
      </c>
      <c r="C10" s="130">
        <v>25</v>
      </c>
      <c r="D10" s="130">
        <v>1</v>
      </c>
      <c r="E10" s="130">
        <v>16</v>
      </c>
      <c r="F10" s="130">
        <v>8</v>
      </c>
      <c r="G10" s="130">
        <v>1</v>
      </c>
      <c r="H10" s="130">
        <v>1</v>
      </c>
      <c r="I10" s="130">
        <v>2</v>
      </c>
      <c r="J10" s="130">
        <v>4</v>
      </c>
      <c r="K10" s="131">
        <f t="shared" si="0"/>
        <v>131</v>
      </c>
      <c r="L10" s="142" t="s">
        <v>157</v>
      </c>
      <c r="M10" s="130">
        <v>310</v>
      </c>
      <c r="N10" s="130">
        <v>62</v>
      </c>
      <c r="O10" s="130">
        <v>34</v>
      </c>
      <c r="P10" s="130">
        <v>52</v>
      </c>
      <c r="Q10" s="130">
        <v>44</v>
      </c>
      <c r="R10" s="130">
        <v>2</v>
      </c>
      <c r="S10" s="130">
        <v>1</v>
      </c>
      <c r="T10" s="130">
        <v>4</v>
      </c>
      <c r="U10" s="130">
        <v>10</v>
      </c>
      <c r="V10" s="10">
        <f>SUM(M10:U10)</f>
        <v>519</v>
      </c>
      <c r="W10" s="13" t="s">
        <v>31</v>
      </c>
      <c r="X10" s="38">
        <v>-32</v>
      </c>
      <c r="Y10" s="38">
        <v>38</v>
      </c>
      <c r="Z10" s="38">
        <v>-1</v>
      </c>
      <c r="AA10" s="38">
        <v>12</v>
      </c>
      <c r="AB10" s="38">
        <v>-10</v>
      </c>
      <c r="AC10" s="38">
        <v>4</v>
      </c>
      <c r="AD10" s="38">
        <v>4</v>
      </c>
      <c r="AE10" s="38">
        <v>-5</v>
      </c>
      <c r="AF10" s="38">
        <v>-10</v>
      </c>
      <c r="AG10" s="36">
        <f t="shared" si="2"/>
        <v>0</v>
      </c>
    </row>
    <row r="11" spans="1:33" ht="15.75" customHeight="1">
      <c r="A11" s="9" t="s">
        <v>32</v>
      </c>
      <c r="B11" s="132">
        <v>71</v>
      </c>
      <c r="C11" s="130">
        <v>25</v>
      </c>
      <c r="D11" s="130">
        <v>2</v>
      </c>
      <c r="E11" s="130">
        <v>12</v>
      </c>
      <c r="F11" s="130">
        <v>10</v>
      </c>
      <c r="G11" s="130">
        <v>0</v>
      </c>
      <c r="H11" s="130">
        <v>1</v>
      </c>
      <c r="I11" s="130">
        <v>1</v>
      </c>
      <c r="J11" s="130">
        <v>1</v>
      </c>
      <c r="K11" s="131">
        <f t="shared" si="0"/>
        <v>123</v>
      </c>
      <c r="L11" s="142" t="s">
        <v>158</v>
      </c>
      <c r="M11" s="130">
        <v>237</v>
      </c>
      <c r="N11" s="130">
        <v>86</v>
      </c>
      <c r="O11" s="130">
        <v>15</v>
      </c>
      <c r="P11" s="130">
        <v>34</v>
      </c>
      <c r="Q11" s="130">
        <v>34</v>
      </c>
      <c r="R11" s="130">
        <v>6</v>
      </c>
      <c r="S11" s="130">
        <v>4</v>
      </c>
      <c r="T11" s="130">
        <v>5</v>
      </c>
      <c r="U11" s="130">
        <v>14</v>
      </c>
      <c r="V11" s="10">
        <f t="shared" si="1"/>
        <v>435</v>
      </c>
      <c r="W11" s="13" t="s">
        <v>32</v>
      </c>
      <c r="X11" s="38">
        <v>-6</v>
      </c>
      <c r="Y11" s="38">
        <v>12</v>
      </c>
      <c r="Z11" s="38">
        <v>-4</v>
      </c>
      <c r="AA11" s="38">
        <v>1</v>
      </c>
      <c r="AB11" s="38">
        <v>-1</v>
      </c>
      <c r="AC11" s="38">
        <v>-1</v>
      </c>
      <c r="AD11" s="38">
        <v>-2</v>
      </c>
      <c r="AE11" s="38">
        <v>2</v>
      </c>
      <c r="AF11" s="38">
        <v>-1</v>
      </c>
      <c r="AG11" s="36">
        <f t="shared" si="2"/>
        <v>0</v>
      </c>
    </row>
    <row r="12" spans="1:33" ht="15.75" customHeight="1">
      <c r="A12" s="9" t="s">
        <v>33</v>
      </c>
      <c r="B12" s="132">
        <v>95</v>
      </c>
      <c r="C12" s="130">
        <v>29</v>
      </c>
      <c r="D12" s="130">
        <v>1</v>
      </c>
      <c r="E12" s="130">
        <v>6</v>
      </c>
      <c r="F12" s="130">
        <v>11</v>
      </c>
      <c r="G12" s="130">
        <v>0</v>
      </c>
      <c r="H12" s="130">
        <v>3</v>
      </c>
      <c r="I12" s="130">
        <v>2</v>
      </c>
      <c r="J12" s="130">
        <v>6</v>
      </c>
      <c r="K12" s="131">
        <f t="shared" si="0"/>
        <v>153</v>
      </c>
      <c r="L12" s="142" t="s">
        <v>159</v>
      </c>
      <c r="M12" s="130">
        <v>361</v>
      </c>
      <c r="N12" s="130">
        <v>66</v>
      </c>
      <c r="O12" s="130">
        <v>42</v>
      </c>
      <c r="P12" s="130">
        <v>38</v>
      </c>
      <c r="Q12" s="130">
        <v>54</v>
      </c>
      <c r="R12" s="130">
        <v>1</v>
      </c>
      <c r="S12" s="130">
        <v>4</v>
      </c>
      <c r="T12" s="130">
        <v>11</v>
      </c>
      <c r="U12" s="130">
        <v>17</v>
      </c>
      <c r="V12" s="10">
        <f t="shared" si="1"/>
        <v>594</v>
      </c>
      <c r="W12" s="13" t="s">
        <v>33</v>
      </c>
      <c r="X12" s="38">
        <v>30</v>
      </c>
      <c r="Y12" s="38">
        <v>-30</v>
      </c>
      <c r="Z12" s="38">
        <v>8</v>
      </c>
      <c r="AA12" s="38">
        <v>-1</v>
      </c>
      <c r="AB12" s="38">
        <v>-6</v>
      </c>
      <c r="AC12" s="38">
        <v>0</v>
      </c>
      <c r="AD12" s="38">
        <v>-2</v>
      </c>
      <c r="AE12" s="38">
        <v>-9</v>
      </c>
      <c r="AF12" s="38">
        <v>10</v>
      </c>
      <c r="AG12" s="36">
        <f t="shared" si="2"/>
        <v>0</v>
      </c>
    </row>
    <row r="13" spans="1:33" ht="15.75" customHeight="1">
      <c r="A13" s="9" t="s">
        <v>34</v>
      </c>
      <c r="B13" s="133">
        <v>77</v>
      </c>
      <c r="C13" s="133">
        <v>15</v>
      </c>
      <c r="D13" s="133">
        <v>2</v>
      </c>
      <c r="E13" s="133">
        <v>13</v>
      </c>
      <c r="F13" s="133">
        <v>10</v>
      </c>
      <c r="G13" s="133">
        <v>1</v>
      </c>
      <c r="H13" s="133">
        <v>1</v>
      </c>
      <c r="I13" s="133">
        <v>3</v>
      </c>
      <c r="J13" s="133">
        <v>2</v>
      </c>
      <c r="K13" s="131">
        <f t="shared" si="0"/>
        <v>124</v>
      </c>
      <c r="L13" s="142" t="s">
        <v>160</v>
      </c>
      <c r="M13" s="143">
        <v>339</v>
      </c>
      <c r="N13" s="143">
        <v>86</v>
      </c>
      <c r="O13" s="143">
        <v>12</v>
      </c>
      <c r="P13" s="143">
        <v>43</v>
      </c>
      <c r="Q13" s="143">
        <v>66</v>
      </c>
      <c r="R13" s="143">
        <v>1</v>
      </c>
      <c r="S13" s="143">
        <v>12</v>
      </c>
      <c r="T13" s="143">
        <v>12</v>
      </c>
      <c r="U13" s="143">
        <v>14</v>
      </c>
      <c r="V13" s="10">
        <f t="shared" si="1"/>
        <v>585</v>
      </c>
      <c r="W13" s="13" t="s">
        <v>34</v>
      </c>
      <c r="X13" s="37">
        <v>9</v>
      </c>
      <c r="Y13" s="37">
        <v>-2</v>
      </c>
      <c r="Z13" s="37">
        <v>-7</v>
      </c>
      <c r="AA13" s="37">
        <v>17</v>
      </c>
      <c r="AB13" s="37">
        <v>-3</v>
      </c>
      <c r="AC13" s="37">
        <v>7</v>
      </c>
      <c r="AD13" s="37">
        <v>-6</v>
      </c>
      <c r="AE13" s="37">
        <v>-7</v>
      </c>
      <c r="AF13" s="37">
        <v>-8</v>
      </c>
      <c r="AG13" s="36">
        <f t="shared" si="2"/>
        <v>0</v>
      </c>
    </row>
    <row r="14" spans="1:33" ht="15.75" customHeight="1">
      <c r="A14" s="9" t="s">
        <v>35</v>
      </c>
      <c r="B14" s="133">
        <v>92</v>
      </c>
      <c r="C14" s="133">
        <v>28</v>
      </c>
      <c r="D14" s="133">
        <v>0</v>
      </c>
      <c r="E14" s="133">
        <v>12</v>
      </c>
      <c r="F14" s="133">
        <v>14</v>
      </c>
      <c r="G14" s="133">
        <v>1</v>
      </c>
      <c r="H14" s="133">
        <v>0</v>
      </c>
      <c r="I14" s="133">
        <v>0</v>
      </c>
      <c r="J14" s="133">
        <v>2</v>
      </c>
      <c r="K14" s="131">
        <f t="shared" si="0"/>
        <v>149</v>
      </c>
      <c r="L14" s="142" t="s">
        <v>161</v>
      </c>
      <c r="M14" s="144">
        <v>982</v>
      </c>
      <c r="N14" s="144">
        <v>179</v>
      </c>
      <c r="O14" s="144">
        <v>55</v>
      </c>
      <c r="P14" s="144">
        <v>130</v>
      </c>
      <c r="Q14" s="144">
        <v>143</v>
      </c>
      <c r="R14" s="144">
        <v>13</v>
      </c>
      <c r="S14" s="144">
        <v>6</v>
      </c>
      <c r="T14" s="144">
        <v>23</v>
      </c>
      <c r="U14" s="144">
        <v>27</v>
      </c>
      <c r="V14" s="10">
        <f t="shared" si="1"/>
        <v>1558</v>
      </c>
      <c r="W14" s="13" t="s">
        <v>35</v>
      </c>
      <c r="X14" s="19">
        <v>-29</v>
      </c>
      <c r="Y14" s="19">
        <v>55</v>
      </c>
      <c r="Z14" s="19">
        <v>-2</v>
      </c>
      <c r="AA14" s="19">
        <v>-2</v>
      </c>
      <c r="AB14" s="19">
        <v>-15</v>
      </c>
      <c r="AC14" s="19">
        <v>-2</v>
      </c>
      <c r="AD14" s="19">
        <v>-2</v>
      </c>
      <c r="AE14" s="19">
        <v>4</v>
      </c>
      <c r="AF14" s="19">
        <v>-7</v>
      </c>
      <c r="AG14" s="36">
        <f t="shared" si="2"/>
        <v>0</v>
      </c>
    </row>
    <row r="15" spans="1:33" s="31" customFormat="1" ht="15.75" customHeight="1">
      <c r="A15" s="27" t="s">
        <v>43</v>
      </c>
      <c r="B15" s="134">
        <f t="shared" ref="B15:K15" si="3">SUM(B3:B14)</f>
        <v>992</v>
      </c>
      <c r="C15" s="134">
        <f t="shared" si="3"/>
        <v>291</v>
      </c>
      <c r="D15" s="134">
        <f t="shared" si="3"/>
        <v>21</v>
      </c>
      <c r="E15" s="134">
        <f t="shared" si="3"/>
        <v>148</v>
      </c>
      <c r="F15" s="134">
        <f t="shared" si="3"/>
        <v>126</v>
      </c>
      <c r="G15" s="134">
        <f t="shared" si="3"/>
        <v>11</v>
      </c>
      <c r="H15" s="134">
        <f t="shared" si="3"/>
        <v>13</v>
      </c>
      <c r="I15" s="134">
        <f t="shared" si="3"/>
        <v>28</v>
      </c>
      <c r="J15" s="134">
        <f t="shared" si="3"/>
        <v>34</v>
      </c>
      <c r="K15" s="135">
        <f t="shared" si="3"/>
        <v>1664</v>
      </c>
      <c r="L15" s="145" t="s">
        <v>162</v>
      </c>
      <c r="M15" s="146">
        <f t="shared" ref="M15:V15" si="4">SUM(M3:M14)</f>
        <v>5677</v>
      </c>
      <c r="N15" s="146">
        <f t="shared" si="4"/>
        <v>1170</v>
      </c>
      <c r="O15" s="146">
        <f t="shared" si="4"/>
        <v>310</v>
      </c>
      <c r="P15" s="146">
        <f t="shared" si="4"/>
        <v>664</v>
      </c>
      <c r="Q15" s="146">
        <f t="shared" si="4"/>
        <v>723</v>
      </c>
      <c r="R15" s="146">
        <f t="shared" si="4"/>
        <v>42</v>
      </c>
      <c r="S15" s="146">
        <f t="shared" si="4"/>
        <v>54</v>
      </c>
      <c r="T15" s="146">
        <f t="shared" si="4"/>
        <v>113</v>
      </c>
      <c r="U15" s="146">
        <f t="shared" si="4"/>
        <v>212</v>
      </c>
      <c r="V15" s="30">
        <f t="shared" si="4"/>
        <v>8965</v>
      </c>
      <c r="W15" s="28" t="s">
        <v>52</v>
      </c>
      <c r="X15" s="29">
        <f>SUM(X3:X14)</f>
        <v>48</v>
      </c>
      <c r="Y15" s="29">
        <f t="shared" ref="Y15:AF15" si="5">SUM(Y3:Y14)</f>
        <v>74</v>
      </c>
      <c r="Z15" s="29">
        <f t="shared" si="5"/>
        <v>5</v>
      </c>
      <c r="AA15" s="29">
        <f t="shared" si="5"/>
        <v>34</v>
      </c>
      <c r="AB15" s="29">
        <f t="shared" si="5"/>
        <v>-66</v>
      </c>
      <c r="AC15" s="29">
        <f t="shared" si="5"/>
        <v>0</v>
      </c>
      <c r="AD15" s="29">
        <f t="shared" si="5"/>
        <v>-21</v>
      </c>
      <c r="AE15" s="29">
        <f t="shared" si="5"/>
        <v>-26</v>
      </c>
      <c r="AF15" s="29">
        <f t="shared" si="5"/>
        <v>-48</v>
      </c>
      <c r="AG15" s="30">
        <f>SUM(AG3:AG14)</f>
        <v>0</v>
      </c>
    </row>
    <row r="16" spans="1:33" s="18" customFormat="1" ht="15.75" customHeight="1">
      <c r="A16" s="14" t="s">
        <v>38</v>
      </c>
      <c r="B16" s="133">
        <v>37</v>
      </c>
      <c r="C16" s="133">
        <v>17</v>
      </c>
      <c r="D16" s="133">
        <v>12</v>
      </c>
      <c r="E16" s="133">
        <v>16</v>
      </c>
      <c r="F16" s="133">
        <v>16</v>
      </c>
      <c r="G16" s="133">
        <v>5</v>
      </c>
      <c r="H16" s="133">
        <v>2</v>
      </c>
      <c r="I16" s="133">
        <v>12</v>
      </c>
      <c r="J16" s="133">
        <v>13</v>
      </c>
      <c r="K16" s="131">
        <f t="shared" ref="K16:K27" si="6">SUM(B16:J16)</f>
        <v>130</v>
      </c>
      <c r="L16" s="147" t="s">
        <v>166</v>
      </c>
      <c r="M16" s="143">
        <v>684</v>
      </c>
      <c r="N16" s="143">
        <v>159</v>
      </c>
      <c r="O16" s="143">
        <v>61</v>
      </c>
      <c r="P16" s="143">
        <v>127</v>
      </c>
      <c r="Q16" s="143">
        <v>80</v>
      </c>
      <c r="R16" s="143">
        <v>10</v>
      </c>
      <c r="S16" s="143">
        <v>6</v>
      </c>
      <c r="T16" s="143">
        <v>11</v>
      </c>
      <c r="U16" s="143">
        <v>36</v>
      </c>
      <c r="V16" s="20">
        <f t="shared" ref="V16:V22" si="7">SUM(M16:U16)</f>
        <v>1174</v>
      </c>
      <c r="W16" s="11" t="s">
        <v>45</v>
      </c>
      <c r="X16" s="38">
        <v>1</v>
      </c>
      <c r="Y16" s="38">
        <v>-9</v>
      </c>
      <c r="Z16" s="38">
        <v>-1</v>
      </c>
      <c r="AA16" s="38">
        <v>1</v>
      </c>
      <c r="AB16" s="38">
        <v>-4</v>
      </c>
      <c r="AC16" s="38">
        <v>2</v>
      </c>
      <c r="AD16" s="38">
        <v>0</v>
      </c>
      <c r="AE16" s="38">
        <v>0</v>
      </c>
      <c r="AF16" s="38">
        <v>0</v>
      </c>
      <c r="AG16" s="10">
        <f t="shared" ref="AG16:AG27" si="8">SUM(X16:AF16)</f>
        <v>-10</v>
      </c>
    </row>
    <row r="17" spans="1:33" ht="15.75" customHeight="1">
      <c r="A17" s="9" t="s">
        <v>25</v>
      </c>
      <c r="B17" s="136">
        <v>35</v>
      </c>
      <c r="C17" s="136">
        <v>20</v>
      </c>
      <c r="D17" s="136">
        <v>6</v>
      </c>
      <c r="E17" s="136">
        <v>12</v>
      </c>
      <c r="F17" s="136">
        <v>16</v>
      </c>
      <c r="G17" s="136">
        <v>0</v>
      </c>
      <c r="H17" s="136">
        <v>5</v>
      </c>
      <c r="I17" s="136">
        <v>10</v>
      </c>
      <c r="J17" s="136">
        <v>14</v>
      </c>
      <c r="K17" s="131">
        <f t="shared" si="6"/>
        <v>118</v>
      </c>
      <c r="L17" s="141" t="s">
        <v>151</v>
      </c>
      <c r="M17" s="136">
        <v>321</v>
      </c>
      <c r="N17" s="136">
        <v>95</v>
      </c>
      <c r="O17" s="136">
        <v>5</v>
      </c>
      <c r="P17" s="136">
        <v>47</v>
      </c>
      <c r="Q17" s="136">
        <v>39</v>
      </c>
      <c r="R17" s="136">
        <v>6</v>
      </c>
      <c r="S17" s="136">
        <v>1</v>
      </c>
      <c r="T17" s="136">
        <v>5</v>
      </c>
      <c r="U17" s="136">
        <v>17</v>
      </c>
      <c r="V17" s="20">
        <f t="shared" si="7"/>
        <v>536</v>
      </c>
      <c r="W17" s="13" t="s">
        <v>40</v>
      </c>
      <c r="X17" s="38">
        <v>-5</v>
      </c>
      <c r="Y17" s="38">
        <v>4</v>
      </c>
      <c r="Z17" s="38">
        <v>0</v>
      </c>
      <c r="AA17" s="38">
        <v>1</v>
      </c>
      <c r="AB17" s="38">
        <v>0</v>
      </c>
      <c r="AC17" s="38">
        <v>0</v>
      </c>
      <c r="AD17" s="38">
        <v>0</v>
      </c>
      <c r="AE17" s="38">
        <v>0</v>
      </c>
      <c r="AF17" s="38">
        <v>-1</v>
      </c>
      <c r="AG17" s="10">
        <f t="shared" si="8"/>
        <v>-1</v>
      </c>
    </row>
    <row r="18" spans="1:33" ht="15.75" customHeight="1">
      <c r="A18" s="12" t="s">
        <v>26</v>
      </c>
      <c r="B18" s="136">
        <v>30</v>
      </c>
      <c r="C18" s="136">
        <v>18</v>
      </c>
      <c r="D18" s="136">
        <v>8</v>
      </c>
      <c r="E18" s="136">
        <v>16</v>
      </c>
      <c r="F18" s="136">
        <v>23</v>
      </c>
      <c r="G18" s="136">
        <v>2</v>
      </c>
      <c r="H18" s="136">
        <v>9</v>
      </c>
      <c r="I18" s="136">
        <v>15</v>
      </c>
      <c r="J18" s="136">
        <v>11</v>
      </c>
      <c r="K18" s="131">
        <f t="shared" si="6"/>
        <v>132</v>
      </c>
      <c r="L18" s="142" t="s">
        <v>152</v>
      </c>
      <c r="M18" s="136">
        <v>260</v>
      </c>
      <c r="N18" s="136">
        <v>66</v>
      </c>
      <c r="O18" s="136">
        <v>26</v>
      </c>
      <c r="P18" s="136">
        <v>47</v>
      </c>
      <c r="Q18" s="136">
        <v>43</v>
      </c>
      <c r="R18" s="136">
        <v>1</v>
      </c>
      <c r="S18" s="136">
        <v>4</v>
      </c>
      <c r="T18" s="136">
        <v>8</v>
      </c>
      <c r="U18" s="136">
        <v>9</v>
      </c>
      <c r="V18" s="20">
        <f t="shared" si="7"/>
        <v>464</v>
      </c>
      <c r="W18" s="13" t="s">
        <v>26</v>
      </c>
      <c r="X18" s="38">
        <v>-10</v>
      </c>
      <c r="Y18" s="38">
        <v>-1</v>
      </c>
      <c r="Z18" s="38">
        <v>0</v>
      </c>
      <c r="AA18" s="38">
        <v>1</v>
      </c>
      <c r="AB18" s="38">
        <v>-1</v>
      </c>
      <c r="AC18" s="38">
        <v>0</v>
      </c>
      <c r="AD18" s="38">
        <v>0</v>
      </c>
      <c r="AE18" s="38">
        <v>-2</v>
      </c>
      <c r="AF18" s="38">
        <v>0</v>
      </c>
      <c r="AG18" s="10">
        <f t="shared" si="8"/>
        <v>-13</v>
      </c>
    </row>
    <row r="19" spans="1:33" s="18" customFormat="1" ht="15.75" customHeight="1">
      <c r="A19" s="14" t="s">
        <v>27</v>
      </c>
      <c r="B19" s="130">
        <v>26</v>
      </c>
      <c r="C19" s="130">
        <v>10</v>
      </c>
      <c r="D19" s="130">
        <v>6</v>
      </c>
      <c r="E19" s="130">
        <v>18</v>
      </c>
      <c r="F19" s="130">
        <v>24</v>
      </c>
      <c r="G19" s="130">
        <v>2</v>
      </c>
      <c r="H19" s="130">
        <v>2</v>
      </c>
      <c r="I19" s="130">
        <v>5</v>
      </c>
      <c r="J19" s="136">
        <v>8</v>
      </c>
      <c r="K19" s="131">
        <f t="shared" si="6"/>
        <v>101</v>
      </c>
      <c r="L19" s="147" t="s">
        <v>153</v>
      </c>
      <c r="M19" s="130">
        <v>347</v>
      </c>
      <c r="N19" s="130">
        <v>68</v>
      </c>
      <c r="O19" s="130">
        <v>3</v>
      </c>
      <c r="P19" s="130">
        <v>45</v>
      </c>
      <c r="Q19" s="130">
        <v>52</v>
      </c>
      <c r="R19" s="130">
        <v>1</v>
      </c>
      <c r="S19" s="130">
        <v>3</v>
      </c>
      <c r="T19" s="130">
        <v>6</v>
      </c>
      <c r="U19" s="130">
        <v>18</v>
      </c>
      <c r="V19" s="20">
        <f t="shared" si="7"/>
        <v>543</v>
      </c>
      <c r="W19" s="13" t="s">
        <v>27</v>
      </c>
      <c r="X19" s="38">
        <v>-17</v>
      </c>
      <c r="Y19" s="38">
        <v>5</v>
      </c>
      <c r="Z19" s="38">
        <v>-1</v>
      </c>
      <c r="AA19" s="38">
        <v>-7</v>
      </c>
      <c r="AB19" s="38">
        <v>-2</v>
      </c>
      <c r="AC19" s="38">
        <v>0</v>
      </c>
      <c r="AD19" s="38">
        <v>0</v>
      </c>
      <c r="AE19" s="38">
        <v>0</v>
      </c>
      <c r="AF19" s="38">
        <v>-5</v>
      </c>
      <c r="AG19" s="10">
        <f t="shared" si="8"/>
        <v>-27</v>
      </c>
    </row>
    <row r="20" spans="1:33" ht="15.75" customHeight="1">
      <c r="A20" s="14" t="s">
        <v>28</v>
      </c>
      <c r="B20" s="136">
        <v>30</v>
      </c>
      <c r="C20" s="136">
        <v>14</v>
      </c>
      <c r="D20" s="136">
        <v>11</v>
      </c>
      <c r="E20" s="136">
        <v>20</v>
      </c>
      <c r="F20" s="136">
        <v>13</v>
      </c>
      <c r="G20" s="136">
        <v>2</v>
      </c>
      <c r="H20" s="136">
        <v>2</v>
      </c>
      <c r="I20" s="136">
        <v>6</v>
      </c>
      <c r="J20" s="136">
        <v>17</v>
      </c>
      <c r="K20" s="131">
        <f t="shared" si="6"/>
        <v>115</v>
      </c>
      <c r="L20" s="147" t="s">
        <v>154</v>
      </c>
      <c r="M20" s="136">
        <v>354</v>
      </c>
      <c r="N20" s="136">
        <v>89</v>
      </c>
      <c r="O20" s="136">
        <v>36</v>
      </c>
      <c r="P20" s="136">
        <v>66</v>
      </c>
      <c r="Q20" s="136">
        <v>33</v>
      </c>
      <c r="R20" s="136">
        <v>0</v>
      </c>
      <c r="S20" s="136">
        <v>2</v>
      </c>
      <c r="T20" s="136">
        <v>3</v>
      </c>
      <c r="U20" s="136">
        <v>12</v>
      </c>
      <c r="V20" s="20">
        <f t="shared" si="7"/>
        <v>595</v>
      </c>
      <c r="W20" s="13" t="s">
        <v>28</v>
      </c>
      <c r="X20" s="38">
        <f>-11-2</f>
        <v>-13</v>
      </c>
      <c r="Y20" s="38">
        <v>1</v>
      </c>
      <c r="Z20" s="38">
        <v>-2</v>
      </c>
      <c r="AA20" s="38">
        <v>0</v>
      </c>
      <c r="AB20" s="38">
        <v>0</v>
      </c>
      <c r="AC20" s="38">
        <v>0</v>
      </c>
      <c r="AD20" s="38">
        <v>0</v>
      </c>
      <c r="AE20" s="38">
        <v>-3</v>
      </c>
      <c r="AF20" s="38">
        <v>-3</v>
      </c>
      <c r="AG20" s="10">
        <f t="shared" si="8"/>
        <v>-20</v>
      </c>
    </row>
    <row r="21" spans="1:33" ht="15.75" customHeight="1">
      <c r="A21" s="14" t="s">
        <v>29</v>
      </c>
      <c r="B21" s="136">
        <v>40</v>
      </c>
      <c r="C21" s="136">
        <v>22</v>
      </c>
      <c r="D21" s="136">
        <v>9</v>
      </c>
      <c r="E21" s="136">
        <v>13</v>
      </c>
      <c r="F21" s="136">
        <v>16</v>
      </c>
      <c r="G21" s="136">
        <v>3</v>
      </c>
      <c r="H21" s="136">
        <v>5</v>
      </c>
      <c r="I21" s="136">
        <v>9</v>
      </c>
      <c r="J21" s="136">
        <v>12</v>
      </c>
      <c r="K21" s="131">
        <f t="shared" si="6"/>
        <v>129</v>
      </c>
      <c r="L21" s="147" t="s">
        <v>155</v>
      </c>
      <c r="M21" s="136">
        <v>392</v>
      </c>
      <c r="N21" s="136">
        <v>101</v>
      </c>
      <c r="O21" s="136">
        <v>16</v>
      </c>
      <c r="P21" s="136">
        <v>60</v>
      </c>
      <c r="Q21" s="136">
        <v>46</v>
      </c>
      <c r="R21" s="136">
        <v>0</v>
      </c>
      <c r="S21" s="136">
        <v>4</v>
      </c>
      <c r="T21" s="136">
        <v>8</v>
      </c>
      <c r="U21" s="136">
        <v>13</v>
      </c>
      <c r="V21" s="20">
        <f t="shared" si="7"/>
        <v>640</v>
      </c>
      <c r="W21" s="13" t="s">
        <v>29</v>
      </c>
      <c r="X21" s="38">
        <v>-19</v>
      </c>
      <c r="Y21" s="38">
        <v>-10</v>
      </c>
      <c r="Z21" s="38">
        <v>-5</v>
      </c>
      <c r="AA21" s="38">
        <v>0</v>
      </c>
      <c r="AB21" s="38">
        <v>-1</v>
      </c>
      <c r="AC21" s="38">
        <v>0</v>
      </c>
      <c r="AD21" s="38">
        <v>0</v>
      </c>
      <c r="AE21" s="38">
        <v>0</v>
      </c>
      <c r="AF21" s="38">
        <v>-2</v>
      </c>
      <c r="AG21" s="10">
        <f t="shared" si="8"/>
        <v>-37</v>
      </c>
    </row>
    <row r="22" spans="1:33" ht="15.75" customHeight="1">
      <c r="A22" s="14" t="s">
        <v>30</v>
      </c>
      <c r="B22" s="136">
        <v>38</v>
      </c>
      <c r="C22" s="136">
        <v>20</v>
      </c>
      <c r="D22" s="136">
        <v>9</v>
      </c>
      <c r="E22" s="136">
        <v>16</v>
      </c>
      <c r="F22" s="136">
        <v>19</v>
      </c>
      <c r="G22" s="136">
        <v>4</v>
      </c>
      <c r="H22" s="136">
        <v>7</v>
      </c>
      <c r="I22" s="136">
        <v>4</v>
      </c>
      <c r="J22" s="136">
        <v>18</v>
      </c>
      <c r="K22" s="131">
        <f t="shared" si="6"/>
        <v>135</v>
      </c>
      <c r="L22" s="147" t="s">
        <v>156</v>
      </c>
      <c r="M22" s="136">
        <v>256</v>
      </c>
      <c r="N22" s="136">
        <v>71</v>
      </c>
      <c r="O22" s="136">
        <v>18</v>
      </c>
      <c r="P22" s="136">
        <v>41</v>
      </c>
      <c r="Q22" s="136">
        <v>26</v>
      </c>
      <c r="R22" s="136">
        <v>1</v>
      </c>
      <c r="S22" s="136">
        <v>3</v>
      </c>
      <c r="T22" s="136">
        <v>11</v>
      </c>
      <c r="U22" s="136">
        <v>15</v>
      </c>
      <c r="V22" s="20">
        <f t="shared" si="7"/>
        <v>442</v>
      </c>
      <c r="W22" s="13" t="s">
        <v>30</v>
      </c>
      <c r="X22" s="38">
        <v>-6</v>
      </c>
      <c r="Y22" s="38">
        <v>-29</v>
      </c>
      <c r="Z22" s="38">
        <v>-5</v>
      </c>
      <c r="AA22" s="38">
        <v>-4</v>
      </c>
      <c r="AB22" s="38">
        <v>-1</v>
      </c>
      <c r="AC22" s="38">
        <v>0</v>
      </c>
      <c r="AD22" s="38">
        <v>0</v>
      </c>
      <c r="AE22" s="38">
        <v>0</v>
      </c>
      <c r="AF22" s="38">
        <v>-2</v>
      </c>
      <c r="AG22" s="10">
        <f t="shared" si="8"/>
        <v>-47</v>
      </c>
    </row>
    <row r="23" spans="1:33" ht="15.75" customHeight="1">
      <c r="A23" s="14" t="s">
        <v>31</v>
      </c>
      <c r="B23" s="136">
        <v>33</v>
      </c>
      <c r="C23" s="136">
        <v>19</v>
      </c>
      <c r="D23" s="136">
        <v>10</v>
      </c>
      <c r="E23" s="136">
        <v>26</v>
      </c>
      <c r="F23" s="136">
        <v>16</v>
      </c>
      <c r="G23" s="136">
        <v>4</v>
      </c>
      <c r="H23" s="136">
        <v>6</v>
      </c>
      <c r="I23" s="136">
        <v>13</v>
      </c>
      <c r="J23" s="136">
        <v>14</v>
      </c>
      <c r="K23" s="131">
        <f t="shared" si="6"/>
        <v>141</v>
      </c>
      <c r="L23" s="147" t="s">
        <v>157</v>
      </c>
      <c r="M23" s="136">
        <v>235</v>
      </c>
      <c r="N23" s="136">
        <v>69</v>
      </c>
      <c r="O23" s="136">
        <v>23</v>
      </c>
      <c r="P23" s="136">
        <v>37</v>
      </c>
      <c r="Q23" s="136">
        <v>36</v>
      </c>
      <c r="R23" s="136">
        <v>4</v>
      </c>
      <c r="S23" s="136">
        <v>0</v>
      </c>
      <c r="T23" s="136">
        <v>8</v>
      </c>
      <c r="U23" s="136">
        <v>8</v>
      </c>
      <c r="V23" s="20">
        <f>SUM(M23:U23)</f>
        <v>420</v>
      </c>
      <c r="W23" s="13" t="s">
        <v>31</v>
      </c>
      <c r="X23" s="38">
        <v>-2</v>
      </c>
      <c r="Y23" s="38">
        <v>-13</v>
      </c>
      <c r="Z23" s="38">
        <v>-7</v>
      </c>
      <c r="AA23" s="38">
        <v>-1</v>
      </c>
      <c r="AB23" s="38">
        <v>-5</v>
      </c>
      <c r="AC23" s="38">
        <v>0</v>
      </c>
      <c r="AD23" s="38">
        <v>0</v>
      </c>
      <c r="AE23" s="38">
        <v>-1</v>
      </c>
      <c r="AF23" s="38">
        <v>-1</v>
      </c>
      <c r="AG23" s="10">
        <f t="shared" si="8"/>
        <v>-30</v>
      </c>
    </row>
    <row r="24" spans="1:33" ht="15.75" customHeight="1">
      <c r="A24" s="14" t="s">
        <v>32</v>
      </c>
      <c r="B24" s="136">
        <v>32</v>
      </c>
      <c r="C24" s="136">
        <v>19</v>
      </c>
      <c r="D24" s="136">
        <v>12</v>
      </c>
      <c r="E24" s="136">
        <v>26</v>
      </c>
      <c r="F24" s="136">
        <v>25</v>
      </c>
      <c r="G24" s="136">
        <v>9</v>
      </c>
      <c r="H24" s="136">
        <v>12</v>
      </c>
      <c r="I24" s="136">
        <v>11</v>
      </c>
      <c r="J24" s="136">
        <v>5</v>
      </c>
      <c r="K24" s="131">
        <f t="shared" si="6"/>
        <v>151</v>
      </c>
      <c r="L24" s="147" t="s">
        <v>158</v>
      </c>
      <c r="M24" s="136">
        <v>264</v>
      </c>
      <c r="N24" s="136">
        <v>59</v>
      </c>
      <c r="O24" s="136">
        <v>5</v>
      </c>
      <c r="P24" s="136">
        <v>59</v>
      </c>
      <c r="Q24" s="136">
        <v>35</v>
      </c>
      <c r="R24" s="136">
        <v>2</v>
      </c>
      <c r="S24" s="136">
        <v>2</v>
      </c>
      <c r="T24" s="136">
        <v>7</v>
      </c>
      <c r="U24" s="136">
        <v>13</v>
      </c>
      <c r="V24" s="20">
        <f>SUM(M24:U24)</f>
        <v>446</v>
      </c>
      <c r="W24" s="13" t="s">
        <v>32</v>
      </c>
      <c r="X24" s="38">
        <v>-19</v>
      </c>
      <c r="Y24" s="38">
        <v>-5</v>
      </c>
      <c r="Z24" s="38">
        <v>-6</v>
      </c>
      <c r="AA24" s="38">
        <v>0</v>
      </c>
      <c r="AB24" s="38">
        <v>-3</v>
      </c>
      <c r="AC24" s="38">
        <v>-1</v>
      </c>
      <c r="AD24" s="38">
        <v>0</v>
      </c>
      <c r="AE24" s="38">
        <v>1</v>
      </c>
      <c r="AF24" s="38">
        <v>-1</v>
      </c>
      <c r="AG24" s="10">
        <f t="shared" si="8"/>
        <v>-34</v>
      </c>
    </row>
    <row r="25" spans="1:33" ht="15.75" customHeight="1">
      <c r="A25" s="16" t="s">
        <v>33</v>
      </c>
      <c r="B25" s="130">
        <v>54</v>
      </c>
      <c r="C25" s="130">
        <v>21</v>
      </c>
      <c r="D25" s="130">
        <v>14</v>
      </c>
      <c r="E25" s="130">
        <v>25</v>
      </c>
      <c r="F25" s="130">
        <v>28</v>
      </c>
      <c r="G25" s="130">
        <v>4</v>
      </c>
      <c r="H25" s="130">
        <v>6</v>
      </c>
      <c r="I25" s="130">
        <v>14</v>
      </c>
      <c r="J25" s="130">
        <v>23</v>
      </c>
      <c r="K25" s="131">
        <f t="shared" si="6"/>
        <v>189</v>
      </c>
      <c r="L25" s="148" t="s">
        <v>159</v>
      </c>
      <c r="M25" s="130">
        <v>284</v>
      </c>
      <c r="N25" s="130">
        <v>69</v>
      </c>
      <c r="O25" s="130">
        <v>2</v>
      </c>
      <c r="P25" s="130">
        <v>53</v>
      </c>
      <c r="Q25" s="130">
        <v>38</v>
      </c>
      <c r="R25" s="130">
        <v>1</v>
      </c>
      <c r="S25" s="130">
        <v>1</v>
      </c>
      <c r="T25" s="130">
        <v>14</v>
      </c>
      <c r="U25" s="130">
        <v>19</v>
      </c>
      <c r="V25" s="20">
        <f>SUM(M25:U25)</f>
        <v>481</v>
      </c>
      <c r="W25" s="13" t="s">
        <v>33</v>
      </c>
      <c r="X25" s="38">
        <v>-14</v>
      </c>
      <c r="Y25" s="38">
        <v>-23</v>
      </c>
      <c r="Z25" s="38">
        <v>-6</v>
      </c>
      <c r="AA25" s="38">
        <v>0</v>
      </c>
      <c r="AB25" s="38">
        <v>0</v>
      </c>
      <c r="AC25" s="38">
        <v>0</v>
      </c>
      <c r="AD25" s="38">
        <v>0</v>
      </c>
      <c r="AE25" s="38">
        <v>0</v>
      </c>
      <c r="AF25" s="38">
        <v>-4</v>
      </c>
      <c r="AG25" s="10">
        <f t="shared" si="8"/>
        <v>-47</v>
      </c>
    </row>
    <row r="26" spans="1:33" ht="15.75" customHeight="1">
      <c r="A26" s="16" t="s">
        <v>34</v>
      </c>
      <c r="B26" s="130">
        <v>30</v>
      </c>
      <c r="C26" s="130">
        <v>19</v>
      </c>
      <c r="D26" s="130">
        <v>13</v>
      </c>
      <c r="E26" s="130">
        <v>21</v>
      </c>
      <c r="F26" s="130">
        <v>29</v>
      </c>
      <c r="G26" s="130">
        <v>5</v>
      </c>
      <c r="H26" s="130">
        <v>8</v>
      </c>
      <c r="I26" s="130">
        <v>10</v>
      </c>
      <c r="J26" s="130">
        <v>9</v>
      </c>
      <c r="K26" s="131">
        <f>SUM(B26:J26)</f>
        <v>144</v>
      </c>
      <c r="L26" s="148" t="s">
        <v>160</v>
      </c>
      <c r="M26" s="136">
        <v>355</v>
      </c>
      <c r="N26" s="136">
        <v>76</v>
      </c>
      <c r="O26" s="136">
        <v>25</v>
      </c>
      <c r="P26" s="136">
        <v>50</v>
      </c>
      <c r="Q26" s="136">
        <v>46</v>
      </c>
      <c r="R26" s="136">
        <v>2</v>
      </c>
      <c r="S26" s="136">
        <v>4</v>
      </c>
      <c r="T26" s="136">
        <v>8</v>
      </c>
      <c r="U26" s="136">
        <v>18</v>
      </c>
      <c r="V26" s="20">
        <f>SUM(M26:U26)</f>
        <v>584</v>
      </c>
      <c r="W26" s="13" t="s">
        <v>34</v>
      </c>
      <c r="X26" s="37">
        <v>-25</v>
      </c>
      <c r="Y26" s="37">
        <v>2</v>
      </c>
      <c r="Z26" s="37">
        <v>-6</v>
      </c>
      <c r="AA26" s="37">
        <v>-1</v>
      </c>
      <c r="AB26" s="37">
        <v>-1</v>
      </c>
      <c r="AC26" s="37">
        <v>1</v>
      </c>
      <c r="AD26" s="37">
        <v>0</v>
      </c>
      <c r="AE26" s="37">
        <v>0</v>
      </c>
      <c r="AF26" s="37">
        <v>-2</v>
      </c>
      <c r="AG26" s="36">
        <f t="shared" si="8"/>
        <v>-32</v>
      </c>
    </row>
    <row r="27" spans="1:33" ht="15.75" customHeight="1">
      <c r="A27" s="12" t="s">
        <v>35</v>
      </c>
      <c r="B27" s="133">
        <v>42</v>
      </c>
      <c r="C27" s="133">
        <v>23</v>
      </c>
      <c r="D27" s="133">
        <v>13</v>
      </c>
      <c r="E27" s="133">
        <v>23</v>
      </c>
      <c r="F27" s="133">
        <v>25</v>
      </c>
      <c r="G27" s="133">
        <v>1</v>
      </c>
      <c r="H27" s="133">
        <v>9</v>
      </c>
      <c r="I27" s="133">
        <v>9</v>
      </c>
      <c r="J27" s="130">
        <v>12</v>
      </c>
      <c r="K27" s="131">
        <f t="shared" si="6"/>
        <v>157</v>
      </c>
      <c r="L27" s="142" t="s">
        <v>161</v>
      </c>
      <c r="M27" s="144">
        <v>1285</v>
      </c>
      <c r="N27" s="144">
        <v>250</v>
      </c>
      <c r="O27" s="144">
        <v>35</v>
      </c>
      <c r="P27" s="144">
        <v>258</v>
      </c>
      <c r="Q27" s="144">
        <v>158</v>
      </c>
      <c r="R27" s="144">
        <v>17</v>
      </c>
      <c r="S27" s="144">
        <v>14</v>
      </c>
      <c r="T27" s="144">
        <v>29</v>
      </c>
      <c r="U27" s="144">
        <v>48</v>
      </c>
      <c r="V27" s="20">
        <f>SUM(M27:U27)</f>
        <v>2094</v>
      </c>
      <c r="W27" s="13" t="s">
        <v>35</v>
      </c>
      <c r="X27" s="19">
        <v>-32</v>
      </c>
      <c r="Y27" s="19">
        <v>-11</v>
      </c>
      <c r="Z27" s="19">
        <v>0</v>
      </c>
      <c r="AA27" s="19">
        <v>-2</v>
      </c>
      <c r="AB27" s="19">
        <v>-5</v>
      </c>
      <c r="AC27" s="19">
        <v>0</v>
      </c>
      <c r="AD27" s="19">
        <v>0</v>
      </c>
      <c r="AE27" s="19">
        <v>1</v>
      </c>
      <c r="AF27" s="19">
        <v>-3</v>
      </c>
      <c r="AG27" s="10">
        <f t="shared" si="8"/>
        <v>-52</v>
      </c>
    </row>
    <row r="28" spans="1:33" s="34" customFormat="1" ht="15.75" customHeight="1">
      <c r="A28" s="32" t="s">
        <v>42</v>
      </c>
      <c r="B28" s="134">
        <f t="shared" ref="B28:K28" si="9">SUM(B16:B27)</f>
        <v>427</v>
      </c>
      <c r="C28" s="134">
        <f t="shared" si="9"/>
        <v>222</v>
      </c>
      <c r="D28" s="134">
        <f t="shared" si="9"/>
        <v>123</v>
      </c>
      <c r="E28" s="134">
        <f t="shared" si="9"/>
        <v>232</v>
      </c>
      <c r="F28" s="134">
        <f t="shared" si="9"/>
        <v>250</v>
      </c>
      <c r="G28" s="134">
        <f t="shared" si="9"/>
        <v>41</v>
      </c>
      <c r="H28" s="134">
        <f t="shared" si="9"/>
        <v>73</v>
      </c>
      <c r="I28" s="134">
        <f t="shared" si="9"/>
        <v>118</v>
      </c>
      <c r="J28" s="134">
        <f t="shared" si="9"/>
        <v>156</v>
      </c>
      <c r="K28" s="135">
        <f t="shared" si="9"/>
        <v>1642</v>
      </c>
      <c r="L28" s="149" t="s">
        <v>163</v>
      </c>
      <c r="M28" s="146">
        <f t="shared" ref="M28:V28" si="10">SUM(M16:M27)</f>
        <v>5037</v>
      </c>
      <c r="N28" s="146">
        <f t="shared" si="10"/>
        <v>1172</v>
      </c>
      <c r="O28" s="146">
        <f t="shared" si="10"/>
        <v>255</v>
      </c>
      <c r="P28" s="146">
        <f t="shared" si="10"/>
        <v>890</v>
      </c>
      <c r="Q28" s="146">
        <f t="shared" si="10"/>
        <v>632</v>
      </c>
      <c r="R28" s="146">
        <f t="shared" si="10"/>
        <v>45</v>
      </c>
      <c r="S28" s="146">
        <f t="shared" si="10"/>
        <v>44</v>
      </c>
      <c r="T28" s="146">
        <f t="shared" si="10"/>
        <v>118</v>
      </c>
      <c r="U28" s="146">
        <f t="shared" si="10"/>
        <v>226</v>
      </c>
      <c r="V28" s="30">
        <f t="shared" si="10"/>
        <v>8419</v>
      </c>
      <c r="W28" s="28" t="s">
        <v>46</v>
      </c>
      <c r="X28" s="29">
        <f t="shared" ref="X28:AG28" si="11">SUM(X16:X27)</f>
        <v>-161</v>
      </c>
      <c r="Y28" s="29">
        <f t="shared" si="11"/>
        <v>-89</v>
      </c>
      <c r="Z28" s="29">
        <f t="shared" si="11"/>
        <v>-39</v>
      </c>
      <c r="AA28" s="29">
        <f t="shared" si="11"/>
        <v>-12</v>
      </c>
      <c r="AB28" s="29">
        <f t="shared" si="11"/>
        <v>-23</v>
      </c>
      <c r="AC28" s="29">
        <f t="shared" si="11"/>
        <v>2</v>
      </c>
      <c r="AD28" s="29">
        <f t="shared" si="11"/>
        <v>0</v>
      </c>
      <c r="AE28" s="29">
        <f t="shared" si="11"/>
        <v>-4</v>
      </c>
      <c r="AF28" s="29">
        <f t="shared" si="11"/>
        <v>-24</v>
      </c>
      <c r="AG28" s="30">
        <f t="shared" si="11"/>
        <v>-350</v>
      </c>
    </row>
    <row r="29" spans="1:33" ht="15.75" customHeight="1">
      <c r="A29" s="12" t="s">
        <v>39</v>
      </c>
      <c r="B29" s="133">
        <f t="shared" ref="B29:K29" si="12">B3-B16</f>
        <v>26</v>
      </c>
      <c r="C29" s="133">
        <f t="shared" si="12"/>
        <v>6</v>
      </c>
      <c r="D29" s="133">
        <f t="shared" si="12"/>
        <v>-12</v>
      </c>
      <c r="E29" s="133">
        <f t="shared" si="12"/>
        <v>0</v>
      </c>
      <c r="F29" s="133">
        <f t="shared" si="12"/>
        <v>-9</v>
      </c>
      <c r="G29" s="133">
        <f t="shared" si="12"/>
        <v>-4</v>
      </c>
      <c r="H29" s="133">
        <f t="shared" si="12"/>
        <v>-2</v>
      </c>
      <c r="I29" s="133">
        <f t="shared" si="12"/>
        <v>-10</v>
      </c>
      <c r="J29" s="133">
        <f t="shared" si="12"/>
        <v>-13</v>
      </c>
      <c r="K29" s="137">
        <f t="shared" si="12"/>
        <v>-18</v>
      </c>
      <c r="L29" s="142" t="s">
        <v>167</v>
      </c>
      <c r="M29" s="144">
        <f>M3-M16</f>
        <v>322</v>
      </c>
      <c r="N29" s="144">
        <f t="shared" ref="N29:V29" si="13">N3-N16</f>
        <v>-3</v>
      </c>
      <c r="O29" s="144">
        <f t="shared" si="13"/>
        <v>-44</v>
      </c>
      <c r="P29" s="144">
        <f t="shared" si="13"/>
        <v>-14</v>
      </c>
      <c r="Q29" s="144">
        <f t="shared" si="13"/>
        <v>-6</v>
      </c>
      <c r="R29" s="144">
        <f t="shared" si="13"/>
        <v>-3</v>
      </c>
      <c r="S29" s="144">
        <f t="shared" si="13"/>
        <v>1</v>
      </c>
      <c r="T29" s="144">
        <f t="shared" si="13"/>
        <v>4</v>
      </c>
      <c r="U29" s="144">
        <f t="shared" si="13"/>
        <v>-20</v>
      </c>
      <c r="V29" s="26">
        <f t="shared" si="13"/>
        <v>237</v>
      </c>
      <c r="W29" s="15" t="s">
        <v>48</v>
      </c>
      <c r="X29" s="19">
        <f t="shared" ref="X29:X40" si="14">SUM(M29,B29,X16)</f>
        <v>349</v>
      </c>
      <c r="Y29" s="19">
        <f t="shared" ref="Y29:Y40" si="15">SUM(N29,C29,Y16)</f>
        <v>-6</v>
      </c>
      <c r="Z29" s="19">
        <f t="shared" ref="Z29:Z40" si="16">SUM(O29,D29,Z16)</f>
        <v>-57</v>
      </c>
      <c r="AA29" s="19">
        <f t="shared" ref="AA29:AA40" si="17">SUM(P29,E29,AA16)</f>
        <v>-13</v>
      </c>
      <c r="AB29" s="19">
        <f t="shared" ref="AB29:AB40" si="18">SUM(Q29,F29,AB16)</f>
        <v>-19</v>
      </c>
      <c r="AC29" s="19">
        <f t="shared" ref="AC29:AC40" si="19">SUM(R29,G29,AC16)</f>
        <v>-5</v>
      </c>
      <c r="AD29" s="19">
        <f t="shared" ref="AD29:AD40" si="20">SUM(S29,H29,AD16)</f>
        <v>-1</v>
      </c>
      <c r="AE29" s="19">
        <f t="shared" ref="AE29:AE40" si="21">SUM(T29,I29,AE16)</f>
        <v>-6</v>
      </c>
      <c r="AF29" s="19">
        <f t="shared" ref="AF29:AF40" si="22">SUM(U29,J29,AF16)</f>
        <v>-33</v>
      </c>
      <c r="AG29" s="20">
        <f t="shared" ref="AG29:AG40" si="23">SUM(X29:AF29)</f>
        <v>209</v>
      </c>
    </row>
    <row r="30" spans="1:33" ht="15.75" customHeight="1">
      <c r="A30" s="12" t="s">
        <v>25</v>
      </c>
      <c r="B30" s="133">
        <f t="shared" ref="B30:K30" si="24">B4-B17</f>
        <v>44</v>
      </c>
      <c r="C30" s="133">
        <f t="shared" si="24"/>
        <v>2</v>
      </c>
      <c r="D30" s="133">
        <f t="shared" si="24"/>
        <v>-3</v>
      </c>
      <c r="E30" s="133">
        <f t="shared" si="24"/>
        <v>-2</v>
      </c>
      <c r="F30" s="133">
        <f t="shared" si="24"/>
        <v>0</v>
      </c>
      <c r="G30" s="133">
        <f t="shared" si="24"/>
        <v>2</v>
      </c>
      <c r="H30" s="133">
        <f t="shared" si="24"/>
        <v>-5</v>
      </c>
      <c r="I30" s="133">
        <f t="shared" si="24"/>
        <v>-8</v>
      </c>
      <c r="J30" s="133">
        <f t="shared" si="24"/>
        <v>-7</v>
      </c>
      <c r="K30" s="137">
        <f t="shared" si="24"/>
        <v>23</v>
      </c>
      <c r="L30" s="142" t="s">
        <v>151</v>
      </c>
      <c r="M30" s="144">
        <f t="shared" ref="M30:V30" si="25">M4-M17</f>
        <v>86</v>
      </c>
      <c r="N30" s="144">
        <f t="shared" si="25"/>
        <v>8</v>
      </c>
      <c r="O30" s="144">
        <f t="shared" si="25"/>
        <v>10</v>
      </c>
      <c r="P30" s="144">
        <f t="shared" si="25"/>
        <v>-5</v>
      </c>
      <c r="Q30" s="144">
        <f t="shared" si="25"/>
        <v>18</v>
      </c>
      <c r="R30" s="144">
        <f t="shared" si="25"/>
        <v>-2</v>
      </c>
      <c r="S30" s="144">
        <f t="shared" si="25"/>
        <v>3</v>
      </c>
      <c r="T30" s="144">
        <f t="shared" si="25"/>
        <v>-1</v>
      </c>
      <c r="U30" s="144">
        <f t="shared" si="25"/>
        <v>0</v>
      </c>
      <c r="V30" s="23">
        <f t="shared" si="25"/>
        <v>117</v>
      </c>
      <c r="W30" s="11" t="s">
        <v>40</v>
      </c>
      <c r="X30" s="19">
        <f t="shared" si="14"/>
        <v>125</v>
      </c>
      <c r="Y30" s="19">
        <f t="shared" si="15"/>
        <v>14</v>
      </c>
      <c r="Z30" s="19">
        <f t="shared" si="16"/>
        <v>7</v>
      </c>
      <c r="AA30" s="19">
        <f t="shared" si="17"/>
        <v>-6</v>
      </c>
      <c r="AB30" s="19">
        <f t="shared" si="18"/>
        <v>18</v>
      </c>
      <c r="AC30" s="19">
        <f t="shared" si="19"/>
        <v>0</v>
      </c>
      <c r="AD30" s="19">
        <f t="shared" si="20"/>
        <v>-2</v>
      </c>
      <c r="AE30" s="19">
        <f t="shared" si="21"/>
        <v>-9</v>
      </c>
      <c r="AF30" s="19">
        <f t="shared" si="22"/>
        <v>-8</v>
      </c>
      <c r="AG30" s="20">
        <f t="shared" si="23"/>
        <v>139</v>
      </c>
    </row>
    <row r="31" spans="1:33" ht="15.75" customHeight="1">
      <c r="A31" s="12" t="s">
        <v>26</v>
      </c>
      <c r="B31" s="133">
        <f t="shared" ref="B31:K31" si="26">B5-B18</f>
        <v>71</v>
      </c>
      <c r="C31" s="133">
        <f t="shared" si="26"/>
        <v>0</v>
      </c>
      <c r="D31" s="133">
        <f t="shared" si="26"/>
        <v>-6</v>
      </c>
      <c r="E31" s="133">
        <f t="shared" si="26"/>
        <v>-5</v>
      </c>
      <c r="F31" s="133">
        <f t="shared" si="26"/>
        <v>-15</v>
      </c>
      <c r="G31" s="133">
        <f t="shared" si="26"/>
        <v>0</v>
      </c>
      <c r="H31" s="133">
        <f t="shared" si="26"/>
        <v>-8</v>
      </c>
      <c r="I31" s="133">
        <f t="shared" si="26"/>
        <v>-11</v>
      </c>
      <c r="J31" s="133">
        <f t="shared" si="26"/>
        <v>-8</v>
      </c>
      <c r="K31" s="137">
        <f t="shared" si="26"/>
        <v>18</v>
      </c>
      <c r="L31" s="142" t="s">
        <v>152</v>
      </c>
      <c r="M31" s="144">
        <f t="shared" ref="M31:V31" si="27">M5-M18</f>
        <v>96</v>
      </c>
      <c r="N31" s="144">
        <f t="shared" si="27"/>
        <v>12</v>
      </c>
      <c r="O31" s="144">
        <f t="shared" si="27"/>
        <v>1</v>
      </c>
      <c r="P31" s="144">
        <f t="shared" si="27"/>
        <v>-1</v>
      </c>
      <c r="Q31" s="144">
        <f t="shared" si="27"/>
        <v>1</v>
      </c>
      <c r="R31" s="144">
        <f t="shared" si="27"/>
        <v>0</v>
      </c>
      <c r="S31" s="144">
        <f t="shared" si="27"/>
        <v>0</v>
      </c>
      <c r="T31" s="144">
        <f t="shared" si="27"/>
        <v>-1</v>
      </c>
      <c r="U31" s="144">
        <f t="shared" si="27"/>
        <v>10</v>
      </c>
      <c r="V31" s="23">
        <f t="shared" si="27"/>
        <v>118</v>
      </c>
      <c r="W31" s="13" t="s">
        <v>26</v>
      </c>
      <c r="X31" s="19">
        <f t="shared" si="14"/>
        <v>157</v>
      </c>
      <c r="Y31" s="19">
        <f t="shared" si="15"/>
        <v>11</v>
      </c>
      <c r="Z31" s="19">
        <f t="shared" si="16"/>
        <v>-5</v>
      </c>
      <c r="AA31" s="19">
        <f t="shared" si="17"/>
        <v>-5</v>
      </c>
      <c r="AB31" s="19">
        <f t="shared" si="18"/>
        <v>-15</v>
      </c>
      <c r="AC31" s="19">
        <f t="shared" si="19"/>
        <v>0</v>
      </c>
      <c r="AD31" s="19">
        <f t="shared" si="20"/>
        <v>-8</v>
      </c>
      <c r="AE31" s="19">
        <f t="shared" si="21"/>
        <v>-14</v>
      </c>
      <c r="AF31" s="19">
        <f t="shared" si="22"/>
        <v>2</v>
      </c>
      <c r="AG31" s="20">
        <f t="shared" si="23"/>
        <v>123</v>
      </c>
    </row>
    <row r="32" spans="1:33" ht="15.75" customHeight="1">
      <c r="A32" s="12" t="s">
        <v>27</v>
      </c>
      <c r="B32" s="133">
        <f t="shared" ref="B32:K32" si="28">B6-B19</f>
        <v>57</v>
      </c>
      <c r="C32" s="133">
        <f t="shared" si="28"/>
        <v>18</v>
      </c>
      <c r="D32" s="133">
        <f t="shared" si="28"/>
        <v>-3</v>
      </c>
      <c r="E32" s="133">
        <f t="shared" si="28"/>
        <v>-3</v>
      </c>
      <c r="F32" s="133">
        <f t="shared" si="28"/>
        <v>-13</v>
      </c>
      <c r="G32" s="133">
        <f t="shared" si="28"/>
        <v>-1</v>
      </c>
      <c r="H32" s="133">
        <f t="shared" si="28"/>
        <v>-2</v>
      </c>
      <c r="I32" s="133">
        <f t="shared" si="28"/>
        <v>1</v>
      </c>
      <c r="J32" s="133">
        <f t="shared" si="28"/>
        <v>-6</v>
      </c>
      <c r="K32" s="137">
        <f t="shared" si="28"/>
        <v>48</v>
      </c>
      <c r="L32" s="142" t="s">
        <v>153</v>
      </c>
      <c r="M32" s="144">
        <f t="shared" ref="M32:V32" si="29">M6-M19</f>
        <v>-43</v>
      </c>
      <c r="N32" s="144">
        <f t="shared" si="29"/>
        <v>8</v>
      </c>
      <c r="O32" s="144">
        <f t="shared" si="29"/>
        <v>32</v>
      </c>
      <c r="P32" s="144">
        <f t="shared" si="29"/>
        <v>10</v>
      </c>
      <c r="Q32" s="144">
        <f t="shared" si="29"/>
        <v>-13</v>
      </c>
      <c r="R32" s="144">
        <f t="shared" si="29"/>
        <v>-1</v>
      </c>
      <c r="S32" s="144">
        <f t="shared" si="29"/>
        <v>1</v>
      </c>
      <c r="T32" s="144">
        <f t="shared" si="29"/>
        <v>9</v>
      </c>
      <c r="U32" s="144">
        <f t="shared" si="29"/>
        <v>-6</v>
      </c>
      <c r="V32" s="23">
        <f t="shared" si="29"/>
        <v>-3</v>
      </c>
      <c r="W32" s="15" t="s">
        <v>27</v>
      </c>
      <c r="X32" s="19">
        <f t="shared" si="14"/>
        <v>-3</v>
      </c>
      <c r="Y32" s="19">
        <f t="shared" si="15"/>
        <v>31</v>
      </c>
      <c r="Z32" s="19">
        <f t="shared" si="16"/>
        <v>28</v>
      </c>
      <c r="AA32" s="19">
        <f t="shared" si="17"/>
        <v>0</v>
      </c>
      <c r="AB32" s="19">
        <f t="shared" si="18"/>
        <v>-28</v>
      </c>
      <c r="AC32" s="19">
        <f t="shared" si="19"/>
        <v>-2</v>
      </c>
      <c r="AD32" s="19">
        <f t="shared" si="20"/>
        <v>-1</v>
      </c>
      <c r="AE32" s="19">
        <f t="shared" si="21"/>
        <v>10</v>
      </c>
      <c r="AF32" s="19">
        <f t="shared" si="22"/>
        <v>-17</v>
      </c>
      <c r="AG32" s="20">
        <f t="shared" si="23"/>
        <v>18</v>
      </c>
    </row>
    <row r="33" spans="1:33" ht="15.75" customHeight="1">
      <c r="A33" s="12" t="s">
        <v>28</v>
      </c>
      <c r="B33" s="133">
        <f t="shared" ref="B33:K33" si="30">B7-B20</f>
        <v>55</v>
      </c>
      <c r="C33" s="133">
        <f t="shared" si="30"/>
        <v>9</v>
      </c>
      <c r="D33" s="133">
        <f t="shared" si="30"/>
        <v>-10</v>
      </c>
      <c r="E33" s="133">
        <f t="shared" si="30"/>
        <v>-5</v>
      </c>
      <c r="F33" s="133">
        <f t="shared" si="30"/>
        <v>3</v>
      </c>
      <c r="G33" s="133">
        <f t="shared" si="30"/>
        <v>-1</v>
      </c>
      <c r="H33" s="133">
        <f t="shared" si="30"/>
        <v>0</v>
      </c>
      <c r="I33" s="133">
        <f t="shared" si="30"/>
        <v>-3</v>
      </c>
      <c r="J33" s="133">
        <f t="shared" si="30"/>
        <v>-15</v>
      </c>
      <c r="K33" s="137">
        <f t="shared" si="30"/>
        <v>33</v>
      </c>
      <c r="L33" s="142" t="s">
        <v>154</v>
      </c>
      <c r="M33" s="144">
        <f t="shared" ref="M33:V33" si="31">M7-M20</f>
        <v>10</v>
      </c>
      <c r="N33" s="144">
        <f t="shared" si="31"/>
        <v>13</v>
      </c>
      <c r="O33" s="144">
        <f t="shared" si="31"/>
        <v>-22</v>
      </c>
      <c r="P33" s="144">
        <f t="shared" si="31"/>
        <v>-14</v>
      </c>
      <c r="Q33" s="144">
        <f t="shared" si="31"/>
        <v>33</v>
      </c>
      <c r="R33" s="144">
        <f t="shared" si="31"/>
        <v>2</v>
      </c>
      <c r="S33" s="144">
        <f t="shared" si="31"/>
        <v>0</v>
      </c>
      <c r="T33" s="144">
        <f t="shared" si="31"/>
        <v>4</v>
      </c>
      <c r="U33" s="144">
        <f t="shared" si="31"/>
        <v>7</v>
      </c>
      <c r="V33" s="23">
        <f t="shared" si="31"/>
        <v>33</v>
      </c>
      <c r="W33" s="15" t="s">
        <v>28</v>
      </c>
      <c r="X33" s="19">
        <f t="shared" si="14"/>
        <v>52</v>
      </c>
      <c r="Y33" s="19">
        <f t="shared" si="15"/>
        <v>23</v>
      </c>
      <c r="Z33" s="19">
        <f t="shared" si="16"/>
        <v>-34</v>
      </c>
      <c r="AA33" s="19">
        <f t="shared" si="17"/>
        <v>-19</v>
      </c>
      <c r="AB33" s="19">
        <f t="shared" si="18"/>
        <v>36</v>
      </c>
      <c r="AC33" s="19">
        <f t="shared" si="19"/>
        <v>1</v>
      </c>
      <c r="AD33" s="19">
        <f t="shared" si="20"/>
        <v>0</v>
      </c>
      <c r="AE33" s="19">
        <f t="shared" si="21"/>
        <v>-2</v>
      </c>
      <c r="AF33" s="19">
        <f t="shared" si="22"/>
        <v>-11</v>
      </c>
      <c r="AG33" s="20">
        <f t="shared" si="23"/>
        <v>46</v>
      </c>
    </row>
    <row r="34" spans="1:33" ht="15.75" customHeight="1">
      <c r="A34" s="12" t="s">
        <v>29</v>
      </c>
      <c r="B34" s="133">
        <f t="shared" ref="B34:K34" si="32">B8-B21</f>
        <v>48</v>
      </c>
      <c r="C34" s="133">
        <f t="shared" si="32"/>
        <v>8</v>
      </c>
      <c r="D34" s="133">
        <f t="shared" si="32"/>
        <v>-6</v>
      </c>
      <c r="E34" s="133">
        <f t="shared" si="32"/>
        <v>-5</v>
      </c>
      <c r="F34" s="133">
        <f t="shared" si="32"/>
        <v>-12</v>
      </c>
      <c r="G34" s="133">
        <f t="shared" si="32"/>
        <v>-2</v>
      </c>
      <c r="H34" s="133">
        <f t="shared" si="32"/>
        <v>-2</v>
      </c>
      <c r="I34" s="133">
        <f t="shared" si="32"/>
        <v>-9</v>
      </c>
      <c r="J34" s="133">
        <f t="shared" si="32"/>
        <v>-10</v>
      </c>
      <c r="K34" s="137">
        <f t="shared" si="32"/>
        <v>10</v>
      </c>
      <c r="L34" s="142" t="s">
        <v>155</v>
      </c>
      <c r="M34" s="144">
        <f t="shared" ref="M34:V34" si="33">M8-M21</f>
        <v>162</v>
      </c>
      <c r="N34" s="144">
        <f t="shared" si="33"/>
        <v>-3</v>
      </c>
      <c r="O34" s="144">
        <f t="shared" si="33"/>
        <v>22</v>
      </c>
      <c r="P34" s="144">
        <f t="shared" si="33"/>
        <v>-25</v>
      </c>
      <c r="Q34" s="144">
        <f t="shared" si="33"/>
        <v>11</v>
      </c>
      <c r="R34" s="144">
        <f t="shared" si="33"/>
        <v>0</v>
      </c>
      <c r="S34" s="144">
        <f t="shared" si="33"/>
        <v>1</v>
      </c>
      <c r="T34" s="144">
        <f t="shared" si="33"/>
        <v>-4</v>
      </c>
      <c r="U34" s="144">
        <f t="shared" si="33"/>
        <v>13</v>
      </c>
      <c r="V34" s="23">
        <f t="shared" si="33"/>
        <v>177</v>
      </c>
      <c r="W34" s="15" t="s">
        <v>29</v>
      </c>
      <c r="X34" s="19">
        <f t="shared" si="14"/>
        <v>191</v>
      </c>
      <c r="Y34" s="19">
        <f t="shared" si="15"/>
        <v>-5</v>
      </c>
      <c r="Z34" s="19">
        <f t="shared" si="16"/>
        <v>11</v>
      </c>
      <c r="AA34" s="19">
        <f t="shared" si="17"/>
        <v>-30</v>
      </c>
      <c r="AB34" s="19">
        <f t="shared" si="18"/>
        <v>-2</v>
      </c>
      <c r="AC34" s="19">
        <f t="shared" si="19"/>
        <v>-2</v>
      </c>
      <c r="AD34" s="19">
        <f t="shared" si="20"/>
        <v>-1</v>
      </c>
      <c r="AE34" s="19">
        <f t="shared" si="21"/>
        <v>-13</v>
      </c>
      <c r="AF34" s="19">
        <f t="shared" si="22"/>
        <v>1</v>
      </c>
      <c r="AG34" s="20">
        <f t="shared" si="23"/>
        <v>150</v>
      </c>
    </row>
    <row r="35" spans="1:33" ht="15.75" customHeight="1">
      <c r="A35" s="12" t="s">
        <v>30</v>
      </c>
      <c r="B35" s="133">
        <f t="shared" ref="B35:K35" si="34">B9-B22</f>
        <v>47</v>
      </c>
      <c r="C35" s="133">
        <f t="shared" si="34"/>
        <v>5</v>
      </c>
      <c r="D35" s="133">
        <f t="shared" si="34"/>
        <v>-6</v>
      </c>
      <c r="E35" s="133">
        <f t="shared" si="34"/>
        <v>-2</v>
      </c>
      <c r="F35" s="133">
        <f t="shared" si="34"/>
        <v>-8</v>
      </c>
      <c r="G35" s="133">
        <f t="shared" si="34"/>
        <v>-4</v>
      </c>
      <c r="H35" s="133">
        <f t="shared" si="34"/>
        <v>-6</v>
      </c>
      <c r="I35" s="133">
        <f t="shared" si="34"/>
        <v>-1</v>
      </c>
      <c r="J35" s="133">
        <f t="shared" si="34"/>
        <v>-15</v>
      </c>
      <c r="K35" s="137">
        <f t="shared" si="34"/>
        <v>10</v>
      </c>
      <c r="L35" s="150" t="s">
        <v>156</v>
      </c>
      <c r="M35" s="144">
        <f t="shared" ref="M35:V35" si="35">M9-M22</f>
        <v>201</v>
      </c>
      <c r="N35" s="144">
        <f t="shared" si="35"/>
        <v>7</v>
      </c>
      <c r="O35" s="144">
        <f t="shared" si="35"/>
        <v>-12</v>
      </c>
      <c r="P35" s="144">
        <f t="shared" si="35"/>
        <v>-17</v>
      </c>
      <c r="Q35" s="144">
        <f t="shared" si="35"/>
        <v>19</v>
      </c>
      <c r="R35" s="144">
        <f t="shared" si="35"/>
        <v>4</v>
      </c>
      <c r="S35" s="144">
        <f t="shared" si="35"/>
        <v>-2</v>
      </c>
      <c r="T35" s="144">
        <f t="shared" si="35"/>
        <v>-5</v>
      </c>
      <c r="U35" s="144">
        <f t="shared" si="35"/>
        <v>6</v>
      </c>
      <c r="V35" s="23">
        <f t="shared" si="35"/>
        <v>201</v>
      </c>
      <c r="W35" s="15" t="s">
        <v>30</v>
      </c>
      <c r="X35" s="19">
        <f t="shared" si="14"/>
        <v>242</v>
      </c>
      <c r="Y35" s="19">
        <f t="shared" si="15"/>
        <v>-17</v>
      </c>
      <c r="Z35" s="19">
        <f t="shared" si="16"/>
        <v>-23</v>
      </c>
      <c r="AA35" s="19">
        <f t="shared" si="17"/>
        <v>-23</v>
      </c>
      <c r="AB35" s="19">
        <f t="shared" si="18"/>
        <v>10</v>
      </c>
      <c r="AC35" s="19">
        <f t="shared" si="19"/>
        <v>0</v>
      </c>
      <c r="AD35" s="19">
        <f t="shared" si="20"/>
        <v>-8</v>
      </c>
      <c r="AE35" s="19">
        <f t="shared" si="21"/>
        <v>-6</v>
      </c>
      <c r="AF35" s="19">
        <f t="shared" si="22"/>
        <v>-11</v>
      </c>
      <c r="AG35" s="20">
        <f t="shared" si="23"/>
        <v>164</v>
      </c>
    </row>
    <row r="36" spans="1:33" ht="15.75" customHeight="1">
      <c r="A36" s="12" t="s">
        <v>31</v>
      </c>
      <c r="B36" s="133">
        <f t="shared" ref="B36:K36" si="36">B10-B23</f>
        <v>40</v>
      </c>
      <c r="C36" s="133">
        <f t="shared" si="36"/>
        <v>6</v>
      </c>
      <c r="D36" s="133">
        <f t="shared" si="36"/>
        <v>-9</v>
      </c>
      <c r="E36" s="133">
        <f t="shared" si="36"/>
        <v>-10</v>
      </c>
      <c r="F36" s="133">
        <f t="shared" si="36"/>
        <v>-8</v>
      </c>
      <c r="G36" s="133">
        <f t="shared" si="36"/>
        <v>-3</v>
      </c>
      <c r="H36" s="133">
        <f t="shared" si="36"/>
        <v>-5</v>
      </c>
      <c r="I36" s="133">
        <f t="shared" si="36"/>
        <v>-11</v>
      </c>
      <c r="J36" s="133">
        <f t="shared" si="36"/>
        <v>-10</v>
      </c>
      <c r="K36" s="137">
        <f t="shared" si="36"/>
        <v>-10</v>
      </c>
      <c r="L36" s="150" t="s">
        <v>157</v>
      </c>
      <c r="M36" s="144">
        <f t="shared" ref="M36:V36" si="37">M10-M23</f>
        <v>75</v>
      </c>
      <c r="N36" s="144">
        <f t="shared" si="37"/>
        <v>-7</v>
      </c>
      <c r="O36" s="144">
        <f t="shared" si="37"/>
        <v>11</v>
      </c>
      <c r="P36" s="144">
        <f t="shared" si="37"/>
        <v>15</v>
      </c>
      <c r="Q36" s="144">
        <f t="shared" si="37"/>
        <v>8</v>
      </c>
      <c r="R36" s="144">
        <f t="shared" si="37"/>
        <v>-2</v>
      </c>
      <c r="S36" s="144">
        <f t="shared" si="37"/>
        <v>1</v>
      </c>
      <c r="T36" s="144">
        <f t="shared" si="37"/>
        <v>-4</v>
      </c>
      <c r="U36" s="144">
        <f t="shared" si="37"/>
        <v>2</v>
      </c>
      <c r="V36" s="23">
        <f t="shared" si="37"/>
        <v>99</v>
      </c>
      <c r="W36" s="15" t="s">
        <v>31</v>
      </c>
      <c r="X36" s="19">
        <f t="shared" si="14"/>
        <v>113</v>
      </c>
      <c r="Y36" s="19">
        <f t="shared" si="15"/>
        <v>-14</v>
      </c>
      <c r="Z36" s="19">
        <f t="shared" si="16"/>
        <v>-5</v>
      </c>
      <c r="AA36" s="19">
        <f t="shared" si="17"/>
        <v>4</v>
      </c>
      <c r="AB36" s="19">
        <f t="shared" si="18"/>
        <v>-5</v>
      </c>
      <c r="AC36" s="19">
        <f t="shared" si="19"/>
        <v>-5</v>
      </c>
      <c r="AD36" s="19">
        <f t="shared" si="20"/>
        <v>-4</v>
      </c>
      <c r="AE36" s="19">
        <f t="shared" si="21"/>
        <v>-16</v>
      </c>
      <c r="AF36" s="19">
        <f t="shared" si="22"/>
        <v>-9</v>
      </c>
      <c r="AG36" s="20">
        <f t="shared" si="23"/>
        <v>59</v>
      </c>
    </row>
    <row r="37" spans="1:33" ht="15.75" customHeight="1">
      <c r="A37" s="12" t="s">
        <v>32</v>
      </c>
      <c r="B37" s="133">
        <f t="shared" ref="B37:K37" si="38">B11-B24</f>
        <v>39</v>
      </c>
      <c r="C37" s="133">
        <f t="shared" si="38"/>
        <v>6</v>
      </c>
      <c r="D37" s="133">
        <f t="shared" si="38"/>
        <v>-10</v>
      </c>
      <c r="E37" s="133">
        <f t="shared" si="38"/>
        <v>-14</v>
      </c>
      <c r="F37" s="133">
        <f t="shared" si="38"/>
        <v>-15</v>
      </c>
      <c r="G37" s="133">
        <f t="shared" si="38"/>
        <v>-9</v>
      </c>
      <c r="H37" s="133">
        <f t="shared" si="38"/>
        <v>-11</v>
      </c>
      <c r="I37" s="133">
        <f t="shared" si="38"/>
        <v>-10</v>
      </c>
      <c r="J37" s="133">
        <f t="shared" si="38"/>
        <v>-4</v>
      </c>
      <c r="K37" s="137">
        <f t="shared" si="38"/>
        <v>-28</v>
      </c>
      <c r="L37" s="150" t="s">
        <v>158</v>
      </c>
      <c r="M37" s="144">
        <f t="shared" ref="M37:V37" si="39">M11-M24</f>
        <v>-27</v>
      </c>
      <c r="N37" s="144">
        <f t="shared" si="39"/>
        <v>27</v>
      </c>
      <c r="O37" s="144">
        <f t="shared" si="39"/>
        <v>10</v>
      </c>
      <c r="P37" s="144">
        <f t="shared" si="39"/>
        <v>-25</v>
      </c>
      <c r="Q37" s="144">
        <f t="shared" si="39"/>
        <v>-1</v>
      </c>
      <c r="R37" s="144">
        <f t="shared" si="39"/>
        <v>4</v>
      </c>
      <c r="S37" s="144">
        <f t="shared" si="39"/>
        <v>2</v>
      </c>
      <c r="T37" s="144">
        <f t="shared" si="39"/>
        <v>-2</v>
      </c>
      <c r="U37" s="144">
        <f t="shared" si="39"/>
        <v>1</v>
      </c>
      <c r="V37" s="23">
        <f t="shared" si="39"/>
        <v>-11</v>
      </c>
      <c r="W37" s="15" t="s">
        <v>32</v>
      </c>
      <c r="X37" s="19">
        <f t="shared" si="14"/>
        <v>-7</v>
      </c>
      <c r="Y37" s="19">
        <f t="shared" si="15"/>
        <v>28</v>
      </c>
      <c r="Z37" s="19">
        <f t="shared" si="16"/>
        <v>-6</v>
      </c>
      <c r="AA37" s="19">
        <f t="shared" si="17"/>
        <v>-39</v>
      </c>
      <c r="AB37" s="19">
        <f t="shared" si="18"/>
        <v>-19</v>
      </c>
      <c r="AC37" s="19">
        <f t="shared" si="19"/>
        <v>-6</v>
      </c>
      <c r="AD37" s="19">
        <f t="shared" si="20"/>
        <v>-9</v>
      </c>
      <c r="AE37" s="19">
        <f t="shared" si="21"/>
        <v>-11</v>
      </c>
      <c r="AF37" s="19">
        <f t="shared" si="22"/>
        <v>-4</v>
      </c>
      <c r="AG37" s="20">
        <f t="shared" si="23"/>
        <v>-73</v>
      </c>
    </row>
    <row r="38" spans="1:33" ht="15.75" customHeight="1">
      <c r="A38" s="22" t="s">
        <v>33</v>
      </c>
      <c r="B38" s="133">
        <f t="shared" ref="B38:K38" si="40">B12-B25</f>
        <v>41</v>
      </c>
      <c r="C38" s="133">
        <f t="shared" si="40"/>
        <v>8</v>
      </c>
      <c r="D38" s="133">
        <f t="shared" si="40"/>
        <v>-13</v>
      </c>
      <c r="E38" s="133">
        <f t="shared" si="40"/>
        <v>-19</v>
      </c>
      <c r="F38" s="133">
        <f t="shared" si="40"/>
        <v>-17</v>
      </c>
      <c r="G38" s="133">
        <f t="shared" si="40"/>
        <v>-4</v>
      </c>
      <c r="H38" s="133">
        <f t="shared" si="40"/>
        <v>-3</v>
      </c>
      <c r="I38" s="133">
        <f t="shared" si="40"/>
        <v>-12</v>
      </c>
      <c r="J38" s="133">
        <f t="shared" si="40"/>
        <v>-17</v>
      </c>
      <c r="K38" s="137">
        <f t="shared" si="40"/>
        <v>-36</v>
      </c>
      <c r="L38" s="151" t="s">
        <v>159</v>
      </c>
      <c r="M38" s="144">
        <f t="shared" ref="M38:V38" si="41">M12-M25</f>
        <v>77</v>
      </c>
      <c r="N38" s="144">
        <f t="shared" si="41"/>
        <v>-3</v>
      </c>
      <c r="O38" s="144">
        <f t="shared" si="41"/>
        <v>40</v>
      </c>
      <c r="P38" s="144">
        <f t="shared" si="41"/>
        <v>-15</v>
      </c>
      <c r="Q38" s="144">
        <f t="shared" si="41"/>
        <v>16</v>
      </c>
      <c r="R38" s="144">
        <f t="shared" si="41"/>
        <v>0</v>
      </c>
      <c r="S38" s="144">
        <f t="shared" si="41"/>
        <v>3</v>
      </c>
      <c r="T38" s="144">
        <f t="shared" si="41"/>
        <v>-3</v>
      </c>
      <c r="U38" s="144">
        <f t="shared" si="41"/>
        <v>-2</v>
      </c>
      <c r="V38" s="23">
        <f t="shared" si="41"/>
        <v>113</v>
      </c>
      <c r="W38" s="17" t="s">
        <v>33</v>
      </c>
      <c r="X38" s="19">
        <f>SUM(M38,B38,X25)</f>
        <v>104</v>
      </c>
      <c r="Y38" s="19">
        <f t="shared" si="15"/>
        <v>-18</v>
      </c>
      <c r="Z38" s="19">
        <f t="shared" si="16"/>
        <v>21</v>
      </c>
      <c r="AA38" s="19">
        <f t="shared" si="17"/>
        <v>-34</v>
      </c>
      <c r="AB38" s="19">
        <f t="shared" si="18"/>
        <v>-1</v>
      </c>
      <c r="AC38" s="19">
        <f t="shared" si="19"/>
        <v>-4</v>
      </c>
      <c r="AD38" s="19">
        <f t="shared" si="20"/>
        <v>0</v>
      </c>
      <c r="AE38" s="19">
        <f t="shared" si="21"/>
        <v>-15</v>
      </c>
      <c r="AF38" s="19">
        <f t="shared" si="22"/>
        <v>-23</v>
      </c>
      <c r="AG38" s="20">
        <f t="shared" si="23"/>
        <v>30</v>
      </c>
    </row>
    <row r="39" spans="1:33" s="110" customFormat="1" ht="15.75" customHeight="1">
      <c r="A39" s="109" t="s">
        <v>34</v>
      </c>
      <c r="B39" s="138">
        <f t="shared" ref="B39:Q40" si="42">B13-B26</f>
        <v>47</v>
      </c>
      <c r="C39" s="138">
        <f t="shared" si="42"/>
        <v>-4</v>
      </c>
      <c r="D39" s="138">
        <f t="shared" si="42"/>
        <v>-11</v>
      </c>
      <c r="E39" s="138">
        <f t="shared" si="42"/>
        <v>-8</v>
      </c>
      <c r="F39" s="138">
        <f t="shared" si="42"/>
        <v>-19</v>
      </c>
      <c r="G39" s="138">
        <f t="shared" si="42"/>
        <v>-4</v>
      </c>
      <c r="H39" s="138">
        <f t="shared" si="42"/>
        <v>-7</v>
      </c>
      <c r="I39" s="138">
        <f t="shared" si="42"/>
        <v>-7</v>
      </c>
      <c r="J39" s="138">
        <f t="shared" si="42"/>
        <v>-7</v>
      </c>
      <c r="K39" s="137">
        <f t="shared" si="42"/>
        <v>-20</v>
      </c>
      <c r="L39" s="152" t="s">
        <v>160</v>
      </c>
      <c r="M39" s="144">
        <f t="shared" ref="M39:U40" si="43">M13-M26</f>
        <v>-16</v>
      </c>
      <c r="N39" s="144">
        <f t="shared" si="43"/>
        <v>10</v>
      </c>
      <c r="O39" s="144">
        <f t="shared" si="43"/>
        <v>-13</v>
      </c>
      <c r="P39" s="144">
        <f t="shared" si="43"/>
        <v>-7</v>
      </c>
      <c r="Q39" s="144">
        <f t="shared" si="43"/>
        <v>20</v>
      </c>
      <c r="R39" s="144">
        <f t="shared" si="43"/>
        <v>-1</v>
      </c>
      <c r="S39" s="144">
        <f t="shared" si="43"/>
        <v>8</v>
      </c>
      <c r="T39" s="144">
        <f t="shared" si="43"/>
        <v>4</v>
      </c>
      <c r="U39" s="144">
        <f t="shared" si="43"/>
        <v>-4</v>
      </c>
      <c r="V39" s="23">
        <f>V13-V26</f>
        <v>1</v>
      </c>
      <c r="W39" s="17" t="s">
        <v>34</v>
      </c>
      <c r="X39" s="19">
        <f t="shared" si="14"/>
        <v>6</v>
      </c>
      <c r="Y39" s="19">
        <f t="shared" si="15"/>
        <v>8</v>
      </c>
      <c r="Z39" s="19">
        <f t="shared" si="16"/>
        <v>-30</v>
      </c>
      <c r="AA39" s="19">
        <f t="shared" si="17"/>
        <v>-16</v>
      </c>
      <c r="AB39" s="19">
        <f t="shared" si="18"/>
        <v>0</v>
      </c>
      <c r="AC39" s="19">
        <f t="shared" si="19"/>
        <v>-4</v>
      </c>
      <c r="AD39" s="19">
        <f t="shared" si="20"/>
        <v>1</v>
      </c>
      <c r="AE39" s="19">
        <f t="shared" si="21"/>
        <v>-3</v>
      </c>
      <c r="AF39" s="19">
        <f>SUM(U39,J39,AF26)</f>
        <v>-13</v>
      </c>
      <c r="AG39" s="20">
        <f>SUM(X39:AF39)</f>
        <v>-51</v>
      </c>
    </row>
    <row r="40" spans="1:33" s="25" customFormat="1" ht="15.75" customHeight="1">
      <c r="A40" s="24" t="s">
        <v>35</v>
      </c>
      <c r="B40" s="138">
        <f t="shared" si="42"/>
        <v>50</v>
      </c>
      <c r="C40" s="138">
        <f t="shared" si="42"/>
        <v>5</v>
      </c>
      <c r="D40" s="138">
        <f t="shared" si="42"/>
        <v>-13</v>
      </c>
      <c r="E40" s="138">
        <f t="shared" si="42"/>
        <v>-11</v>
      </c>
      <c r="F40" s="138">
        <f t="shared" si="42"/>
        <v>-11</v>
      </c>
      <c r="G40" s="138">
        <f t="shared" si="42"/>
        <v>0</v>
      </c>
      <c r="H40" s="138">
        <f t="shared" si="42"/>
        <v>-9</v>
      </c>
      <c r="I40" s="138">
        <f t="shared" si="42"/>
        <v>-9</v>
      </c>
      <c r="J40" s="139">
        <f>J14-J27</f>
        <v>-10</v>
      </c>
      <c r="K40" s="137">
        <f>K14-K27</f>
        <v>-8</v>
      </c>
      <c r="L40" s="153" t="s">
        <v>161</v>
      </c>
      <c r="M40" s="154">
        <f t="shared" si="42"/>
        <v>-303</v>
      </c>
      <c r="N40" s="154">
        <f t="shared" si="42"/>
        <v>-71</v>
      </c>
      <c r="O40" s="154">
        <f t="shared" si="42"/>
        <v>20</v>
      </c>
      <c r="P40" s="154">
        <f t="shared" si="42"/>
        <v>-128</v>
      </c>
      <c r="Q40" s="154">
        <f t="shared" si="42"/>
        <v>-15</v>
      </c>
      <c r="R40" s="154">
        <f t="shared" si="43"/>
        <v>-4</v>
      </c>
      <c r="S40" s="154">
        <f t="shared" si="43"/>
        <v>-8</v>
      </c>
      <c r="T40" s="154">
        <f t="shared" si="43"/>
        <v>-6</v>
      </c>
      <c r="U40" s="154">
        <f t="shared" si="43"/>
        <v>-21</v>
      </c>
      <c r="V40" s="23">
        <f>V14-V27</f>
        <v>-536</v>
      </c>
      <c r="W40" s="13" t="s">
        <v>35</v>
      </c>
      <c r="X40" s="19">
        <f t="shared" si="14"/>
        <v>-285</v>
      </c>
      <c r="Y40" s="19">
        <f t="shared" si="15"/>
        <v>-77</v>
      </c>
      <c r="Z40" s="19">
        <f t="shared" si="16"/>
        <v>7</v>
      </c>
      <c r="AA40" s="19">
        <f t="shared" si="17"/>
        <v>-141</v>
      </c>
      <c r="AB40" s="19">
        <f t="shared" si="18"/>
        <v>-31</v>
      </c>
      <c r="AC40" s="19">
        <f t="shared" si="19"/>
        <v>-4</v>
      </c>
      <c r="AD40" s="19">
        <f t="shared" si="20"/>
        <v>-17</v>
      </c>
      <c r="AE40" s="19">
        <f t="shared" si="21"/>
        <v>-14</v>
      </c>
      <c r="AF40" s="19">
        <f t="shared" si="22"/>
        <v>-34</v>
      </c>
      <c r="AG40" s="20">
        <f t="shared" si="23"/>
        <v>-596</v>
      </c>
    </row>
    <row r="41" spans="1:33" s="31" customFormat="1" ht="15.75" customHeight="1">
      <c r="A41" s="35" t="s">
        <v>41</v>
      </c>
      <c r="B41" s="134">
        <f>SUM(B29:B40)</f>
        <v>565</v>
      </c>
      <c r="C41" s="134">
        <f t="shared" ref="C41:J41" si="44">SUM(C29:C40)</f>
        <v>69</v>
      </c>
      <c r="D41" s="134">
        <f t="shared" si="44"/>
        <v>-102</v>
      </c>
      <c r="E41" s="134">
        <f t="shared" si="44"/>
        <v>-84</v>
      </c>
      <c r="F41" s="134">
        <f t="shared" si="44"/>
        <v>-124</v>
      </c>
      <c r="G41" s="134">
        <f t="shared" si="44"/>
        <v>-30</v>
      </c>
      <c r="H41" s="134">
        <f t="shared" si="44"/>
        <v>-60</v>
      </c>
      <c r="I41" s="134">
        <f t="shared" si="44"/>
        <v>-90</v>
      </c>
      <c r="J41" s="134">
        <f t="shared" si="44"/>
        <v>-122</v>
      </c>
      <c r="K41" s="140">
        <f>SUM(K29:K40)</f>
        <v>22</v>
      </c>
      <c r="L41" s="145" t="s">
        <v>164</v>
      </c>
      <c r="M41" s="146">
        <f>SUM(M29:M40)</f>
        <v>640</v>
      </c>
      <c r="N41" s="146">
        <f t="shared" ref="N41:V41" si="45">SUM(N29:N40)</f>
        <v>-2</v>
      </c>
      <c r="O41" s="146">
        <f t="shared" si="45"/>
        <v>55</v>
      </c>
      <c r="P41" s="146">
        <f t="shared" si="45"/>
        <v>-226</v>
      </c>
      <c r="Q41" s="146">
        <f t="shared" si="45"/>
        <v>91</v>
      </c>
      <c r="R41" s="146">
        <f t="shared" si="45"/>
        <v>-3</v>
      </c>
      <c r="S41" s="146">
        <f t="shared" si="45"/>
        <v>10</v>
      </c>
      <c r="T41" s="146">
        <f t="shared" si="45"/>
        <v>-5</v>
      </c>
      <c r="U41" s="146">
        <f t="shared" si="45"/>
        <v>-14</v>
      </c>
      <c r="V41" s="30">
        <f t="shared" si="45"/>
        <v>546</v>
      </c>
      <c r="W41" s="33" t="s">
        <v>47</v>
      </c>
      <c r="X41" s="29">
        <f t="shared" ref="X41:AG41" si="46">SUM(X29:X40)</f>
        <v>1044</v>
      </c>
      <c r="Y41" s="29">
        <f t="shared" si="46"/>
        <v>-22</v>
      </c>
      <c r="Z41" s="29">
        <f t="shared" si="46"/>
        <v>-86</v>
      </c>
      <c r="AA41" s="29">
        <f t="shared" si="46"/>
        <v>-322</v>
      </c>
      <c r="AB41" s="29">
        <f t="shared" si="46"/>
        <v>-56</v>
      </c>
      <c r="AC41" s="29">
        <f t="shared" si="46"/>
        <v>-31</v>
      </c>
      <c r="AD41" s="29">
        <f t="shared" si="46"/>
        <v>-50</v>
      </c>
      <c r="AE41" s="29">
        <f t="shared" si="46"/>
        <v>-99</v>
      </c>
      <c r="AF41" s="29">
        <f t="shared" si="46"/>
        <v>-160</v>
      </c>
      <c r="AG41" s="30">
        <f t="shared" si="46"/>
        <v>218</v>
      </c>
    </row>
    <row r="42" spans="1:33" s="8" customFormat="1" ht="14.25" customHeight="1">
      <c r="A42" s="108"/>
      <c r="B42" s="21"/>
      <c r="C42" s="21"/>
      <c r="D42" s="21"/>
      <c r="E42" s="21"/>
      <c r="F42" s="21"/>
      <c r="G42" s="21"/>
      <c r="H42" s="21"/>
      <c r="I42" s="21"/>
      <c r="J42" s="21"/>
      <c r="K42" s="21"/>
      <c r="L42" s="7"/>
      <c r="W42" s="1"/>
      <c r="X42" s="2"/>
      <c r="Y42" s="2"/>
      <c r="Z42" s="2"/>
      <c r="AA42" s="2"/>
      <c r="AB42" s="2"/>
      <c r="AC42" s="2"/>
      <c r="AD42" s="2"/>
      <c r="AE42" s="2"/>
      <c r="AF42" s="2"/>
      <c r="AG42" s="2"/>
    </row>
    <row r="43" spans="1:33" s="8" customFormat="1" ht="11">
      <c r="A43" s="7"/>
      <c r="L43" s="7"/>
      <c r="W43" s="576" t="s">
        <v>49</v>
      </c>
      <c r="X43" s="576"/>
      <c r="Y43" s="576"/>
      <c r="Z43" s="576"/>
      <c r="AA43" s="576"/>
      <c r="AB43" s="576"/>
      <c r="AC43" s="576"/>
      <c r="AD43" s="576"/>
      <c r="AE43" s="576"/>
      <c r="AF43" s="576"/>
      <c r="AG43" s="576"/>
    </row>
    <row r="44" spans="1:33">
      <c r="W44" s="576" t="s">
        <v>50</v>
      </c>
      <c r="X44" s="576"/>
      <c r="Y44" s="576"/>
      <c r="Z44" s="576"/>
      <c r="AA44" s="576"/>
      <c r="AB44" s="576"/>
      <c r="AC44" s="576"/>
      <c r="AD44" s="576"/>
      <c r="AE44" s="576"/>
      <c r="AF44" s="576"/>
      <c r="AG44" s="576"/>
    </row>
    <row r="45" spans="1:33">
      <c r="W45" s="575"/>
      <c r="X45" s="575"/>
      <c r="Y45" s="575"/>
      <c r="Z45" s="575"/>
      <c r="AA45" s="575"/>
      <c r="AB45" s="575"/>
      <c r="AC45" s="575"/>
      <c r="AD45" s="575"/>
      <c r="AE45" s="575"/>
      <c r="AF45" s="575"/>
      <c r="AG45" s="575"/>
    </row>
  </sheetData>
  <mergeCells count="33">
    <mergeCell ref="W45:AG45"/>
    <mergeCell ref="W44:AG44"/>
    <mergeCell ref="W43:AG43"/>
    <mergeCell ref="AD1:AD2"/>
    <mergeCell ref="AE1:AE2"/>
    <mergeCell ref="AF1:AF2"/>
    <mergeCell ref="AG1:AG2"/>
    <mergeCell ref="Z1:Z2"/>
    <mergeCell ref="AA1:AA2"/>
    <mergeCell ref="AB1:AB2"/>
    <mergeCell ref="AC1:AC2"/>
    <mergeCell ref="T1:T2"/>
    <mergeCell ref="U1:U2"/>
    <mergeCell ref="V1:V2"/>
    <mergeCell ref="X1:X2"/>
    <mergeCell ref="Y1:Y2"/>
    <mergeCell ref="P1:P2"/>
    <mergeCell ref="Q1:Q2"/>
    <mergeCell ref="R1:R2"/>
    <mergeCell ref="S1:S2"/>
    <mergeCell ref="M1:M2"/>
    <mergeCell ref="N1:N2"/>
    <mergeCell ref="O1:O2"/>
    <mergeCell ref="G1:G2"/>
    <mergeCell ref="H1:H2"/>
    <mergeCell ref="I1:I2"/>
    <mergeCell ref="J1:J2"/>
    <mergeCell ref="K1:K2"/>
    <mergeCell ref="B1:B2"/>
    <mergeCell ref="C1:C2"/>
    <mergeCell ref="D1:D2"/>
    <mergeCell ref="E1:E2"/>
    <mergeCell ref="F1:F2"/>
  </mergeCells>
  <phoneticPr fontId="13"/>
  <pageMargins left="0.75" right="0.75" top="1" bottom="1" header="0.51200000000000001" footer="0.51200000000000001"/>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tabSelected="1" view="pageBreakPreview" topLeftCell="A16" zoomScale="130" zoomScaleNormal="100" zoomScaleSheetLayoutView="130" workbookViewId="0">
      <selection activeCell="R21" sqref="R21"/>
    </sheetView>
  </sheetViews>
  <sheetFormatPr defaultRowHeight="16.5"/>
  <cols>
    <col min="1" max="1" width="3.296875" style="43" customWidth="1"/>
    <col min="2" max="2" width="8.3984375" style="43" customWidth="1"/>
    <col min="3" max="6" width="5.8984375" style="43" customWidth="1"/>
    <col min="7" max="7" width="6.59765625" style="39" customWidth="1"/>
    <col min="8" max="11" width="5.8984375" style="43" customWidth="1"/>
    <col min="12" max="12" width="6.59765625" style="39" customWidth="1"/>
    <col min="13" max="16" width="5.8984375" style="43" customWidth="1"/>
    <col min="17" max="17" width="6.59765625" style="39" customWidth="1"/>
    <col min="18" max="257" width="9.09765625" style="43"/>
    <col min="258" max="258" width="3.8984375" style="43" customWidth="1"/>
    <col min="259" max="259" width="11" style="43" customWidth="1"/>
    <col min="260" max="274" width="6.09765625" style="43" customWidth="1"/>
    <col min="275" max="513" width="9.09765625" style="43"/>
    <col min="514" max="514" width="3.8984375" style="43" customWidth="1"/>
    <col min="515" max="515" width="11" style="43" customWidth="1"/>
    <col min="516" max="530" width="6.09765625" style="43" customWidth="1"/>
    <col min="531" max="769" width="9.09765625" style="43"/>
    <col min="770" max="770" width="3.8984375" style="43" customWidth="1"/>
    <col min="771" max="771" width="11" style="43" customWidth="1"/>
    <col min="772" max="786" width="6.09765625" style="43" customWidth="1"/>
    <col min="787" max="1025" width="9.09765625" style="43"/>
    <col min="1026" max="1026" width="3.8984375" style="43" customWidth="1"/>
    <col min="1027" max="1027" width="11" style="43" customWidth="1"/>
    <col min="1028" max="1042" width="6.09765625" style="43" customWidth="1"/>
    <col min="1043" max="1281" width="9.09765625" style="43"/>
    <col min="1282" max="1282" width="3.8984375" style="43" customWidth="1"/>
    <col min="1283" max="1283" width="11" style="43" customWidth="1"/>
    <col min="1284" max="1298" width="6.09765625" style="43" customWidth="1"/>
    <col min="1299" max="1537" width="9.09765625" style="43"/>
    <col min="1538" max="1538" width="3.8984375" style="43" customWidth="1"/>
    <col min="1539" max="1539" width="11" style="43" customWidth="1"/>
    <col min="1540" max="1554" width="6.09765625" style="43" customWidth="1"/>
    <col min="1555" max="1793" width="9.09765625" style="43"/>
    <col min="1794" max="1794" width="3.8984375" style="43" customWidth="1"/>
    <col min="1795" max="1795" width="11" style="43" customWidth="1"/>
    <col min="1796" max="1810" width="6.09765625" style="43" customWidth="1"/>
    <col min="1811" max="2049" width="9.09765625" style="43"/>
    <col min="2050" max="2050" width="3.8984375" style="43" customWidth="1"/>
    <col min="2051" max="2051" width="11" style="43" customWidth="1"/>
    <col min="2052" max="2066" width="6.09765625" style="43" customWidth="1"/>
    <col min="2067" max="2305" width="9.09765625" style="43"/>
    <col min="2306" max="2306" width="3.8984375" style="43" customWidth="1"/>
    <col min="2307" max="2307" width="11" style="43" customWidth="1"/>
    <col min="2308" max="2322" width="6.09765625" style="43" customWidth="1"/>
    <col min="2323" max="2561" width="9.09765625" style="43"/>
    <col min="2562" max="2562" width="3.8984375" style="43" customWidth="1"/>
    <col min="2563" max="2563" width="11" style="43" customWidth="1"/>
    <col min="2564" max="2578" width="6.09765625" style="43" customWidth="1"/>
    <col min="2579" max="2817" width="9.09765625" style="43"/>
    <col min="2818" max="2818" width="3.8984375" style="43" customWidth="1"/>
    <col min="2819" max="2819" width="11" style="43" customWidth="1"/>
    <col min="2820" max="2834" width="6.09765625" style="43" customWidth="1"/>
    <col min="2835" max="3073" width="9.09765625" style="43"/>
    <col min="3074" max="3074" width="3.8984375" style="43" customWidth="1"/>
    <col min="3075" max="3075" width="11" style="43" customWidth="1"/>
    <col min="3076" max="3090" width="6.09765625" style="43" customWidth="1"/>
    <col min="3091" max="3329" width="9.09765625" style="43"/>
    <col min="3330" max="3330" width="3.8984375" style="43" customWidth="1"/>
    <col min="3331" max="3331" width="11" style="43" customWidth="1"/>
    <col min="3332" max="3346" width="6.09765625" style="43" customWidth="1"/>
    <col min="3347" max="3585" width="9.09765625" style="43"/>
    <col min="3586" max="3586" width="3.8984375" style="43" customWidth="1"/>
    <col min="3587" max="3587" width="11" style="43" customWidth="1"/>
    <col min="3588" max="3602" width="6.09765625" style="43" customWidth="1"/>
    <col min="3603" max="3841" width="9.09765625" style="43"/>
    <col min="3842" max="3842" width="3.8984375" style="43" customWidth="1"/>
    <col min="3843" max="3843" width="11" style="43" customWidth="1"/>
    <col min="3844" max="3858" width="6.09765625" style="43" customWidth="1"/>
    <col min="3859" max="4097" width="9.09765625" style="43"/>
    <col min="4098" max="4098" width="3.8984375" style="43" customWidth="1"/>
    <col min="4099" max="4099" width="11" style="43" customWidth="1"/>
    <col min="4100" max="4114" width="6.09765625" style="43" customWidth="1"/>
    <col min="4115" max="4353" width="9.09765625" style="43"/>
    <col min="4354" max="4354" width="3.8984375" style="43" customWidth="1"/>
    <col min="4355" max="4355" width="11" style="43" customWidth="1"/>
    <col min="4356" max="4370" width="6.09765625" style="43" customWidth="1"/>
    <col min="4371" max="4609" width="9.09765625" style="43"/>
    <col min="4610" max="4610" width="3.8984375" style="43" customWidth="1"/>
    <col min="4611" max="4611" width="11" style="43" customWidth="1"/>
    <col min="4612" max="4626" width="6.09765625" style="43" customWidth="1"/>
    <col min="4627" max="4865" width="9.09765625" style="43"/>
    <col min="4866" max="4866" width="3.8984375" style="43" customWidth="1"/>
    <col min="4867" max="4867" width="11" style="43" customWidth="1"/>
    <col min="4868" max="4882" width="6.09765625" style="43" customWidth="1"/>
    <col min="4883" max="5121" width="9.09765625" style="43"/>
    <col min="5122" max="5122" width="3.8984375" style="43" customWidth="1"/>
    <col min="5123" max="5123" width="11" style="43" customWidth="1"/>
    <col min="5124" max="5138" width="6.09765625" style="43" customWidth="1"/>
    <col min="5139" max="5377" width="9.09765625" style="43"/>
    <col min="5378" max="5378" width="3.8984375" style="43" customWidth="1"/>
    <col min="5379" max="5379" width="11" style="43" customWidth="1"/>
    <col min="5380" max="5394" width="6.09765625" style="43" customWidth="1"/>
    <col min="5395" max="5633" width="9.09765625" style="43"/>
    <col min="5634" max="5634" width="3.8984375" style="43" customWidth="1"/>
    <col min="5635" max="5635" width="11" style="43" customWidth="1"/>
    <col min="5636" max="5650" width="6.09765625" style="43" customWidth="1"/>
    <col min="5651" max="5889" width="9.09765625" style="43"/>
    <col min="5890" max="5890" width="3.8984375" style="43" customWidth="1"/>
    <col min="5891" max="5891" width="11" style="43" customWidth="1"/>
    <col min="5892" max="5906" width="6.09765625" style="43" customWidth="1"/>
    <col min="5907" max="6145" width="9.09765625" style="43"/>
    <col min="6146" max="6146" width="3.8984375" style="43" customWidth="1"/>
    <col min="6147" max="6147" width="11" style="43" customWidth="1"/>
    <col min="6148" max="6162" width="6.09765625" style="43" customWidth="1"/>
    <col min="6163" max="6401" width="9.09765625" style="43"/>
    <col min="6402" max="6402" width="3.8984375" style="43" customWidth="1"/>
    <col min="6403" max="6403" width="11" style="43" customWidth="1"/>
    <col min="6404" max="6418" width="6.09765625" style="43" customWidth="1"/>
    <col min="6419" max="6657" width="9.09765625" style="43"/>
    <col min="6658" max="6658" width="3.8984375" style="43" customWidth="1"/>
    <col min="6659" max="6659" width="11" style="43" customWidth="1"/>
    <col min="6660" max="6674" width="6.09765625" style="43" customWidth="1"/>
    <col min="6675" max="6913" width="9.09765625" style="43"/>
    <col min="6914" max="6914" width="3.8984375" style="43" customWidth="1"/>
    <col min="6915" max="6915" width="11" style="43" customWidth="1"/>
    <col min="6916" max="6930" width="6.09765625" style="43" customWidth="1"/>
    <col min="6931" max="7169" width="9.09765625" style="43"/>
    <col min="7170" max="7170" width="3.8984375" style="43" customWidth="1"/>
    <col min="7171" max="7171" width="11" style="43" customWidth="1"/>
    <col min="7172" max="7186" width="6.09765625" style="43" customWidth="1"/>
    <col min="7187" max="7425" width="9.09765625" style="43"/>
    <col min="7426" max="7426" width="3.8984375" style="43" customWidth="1"/>
    <col min="7427" max="7427" width="11" style="43" customWidth="1"/>
    <col min="7428" max="7442" width="6.09765625" style="43" customWidth="1"/>
    <col min="7443" max="7681" width="9.09765625" style="43"/>
    <col min="7682" max="7682" width="3.8984375" style="43" customWidth="1"/>
    <col min="7683" max="7683" width="11" style="43" customWidth="1"/>
    <col min="7684" max="7698" width="6.09765625" style="43" customWidth="1"/>
    <col min="7699" max="7937" width="9.09765625" style="43"/>
    <col min="7938" max="7938" width="3.8984375" style="43" customWidth="1"/>
    <col min="7939" max="7939" width="11" style="43" customWidth="1"/>
    <col min="7940" max="7954" width="6.09765625" style="43" customWidth="1"/>
    <col min="7955" max="8193" width="9.09765625" style="43"/>
    <col min="8194" max="8194" width="3.8984375" style="43" customWidth="1"/>
    <col min="8195" max="8195" width="11" style="43" customWidth="1"/>
    <col min="8196" max="8210" width="6.09765625" style="43" customWidth="1"/>
    <col min="8211" max="8449" width="9.09765625" style="43"/>
    <col min="8450" max="8450" width="3.8984375" style="43" customWidth="1"/>
    <col min="8451" max="8451" width="11" style="43" customWidth="1"/>
    <col min="8452" max="8466" width="6.09765625" style="43" customWidth="1"/>
    <col min="8467" max="8705" width="9.09765625" style="43"/>
    <col min="8706" max="8706" width="3.8984375" style="43" customWidth="1"/>
    <col min="8707" max="8707" width="11" style="43" customWidth="1"/>
    <col min="8708" max="8722" width="6.09765625" style="43" customWidth="1"/>
    <col min="8723" max="8961" width="9.09765625" style="43"/>
    <col min="8962" max="8962" width="3.8984375" style="43" customWidth="1"/>
    <col min="8963" max="8963" width="11" style="43" customWidth="1"/>
    <col min="8964" max="8978" width="6.09765625" style="43" customWidth="1"/>
    <col min="8979" max="9217" width="9.09765625" style="43"/>
    <col min="9218" max="9218" width="3.8984375" style="43" customWidth="1"/>
    <col min="9219" max="9219" width="11" style="43" customWidth="1"/>
    <col min="9220" max="9234" width="6.09765625" style="43" customWidth="1"/>
    <col min="9235" max="9473" width="9.09765625" style="43"/>
    <col min="9474" max="9474" width="3.8984375" style="43" customWidth="1"/>
    <col min="9475" max="9475" width="11" style="43" customWidth="1"/>
    <col min="9476" max="9490" width="6.09765625" style="43" customWidth="1"/>
    <col min="9491" max="9729" width="9.09765625" style="43"/>
    <col min="9730" max="9730" width="3.8984375" style="43" customWidth="1"/>
    <col min="9731" max="9731" width="11" style="43" customWidth="1"/>
    <col min="9732" max="9746" width="6.09765625" style="43" customWidth="1"/>
    <col min="9747" max="9985" width="9.09765625" style="43"/>
    <col min="9986" max="9986" width="3.8984375" style="43" customWidth="1"/>
    <col min="9987" max="9987" width="11" style="43" customWidth="1"/>
    <col min="9988" max="10002" width="6.09765625" style="43" customWidth="1"/>
    <col min="10003" max="10241" width="9.09765625" style="43"/>
    <col min="10242" max="10242" width="3.8984375" style="43" customWidth="1"/>
    <col min="10243" max="10243" width="11" style="43" customWidth="1"/>
    <col min="10244" max="10258" width="6.09765625" style="43" customWidth="1"/>
    <col min="10259" max="10497" width="9.09765625" style="43"/>
    <col min="10498" max="10498" width="3.8984375" style="43" customWidth="1"/>
    <col min="10499" max="10499" width="11" style="43" customWidth="1"/>
    <col min="10500" max="10514" width="6.09765625" style="43" customWidth="1"/>
    <col min="10515" max="10753" width="9.09765625" style="43"/>
    <col min="10754" max="10754" width="3.8984375" style="43" customWidth="1"/>
    <col min="10755" max="10755" width="11" style="43" customWidth="1"/>
    <col min="10756" max="10770" width="6.09765625" style="43" customWidth="1"/>
    <col min="10771" max="11009" width="9.09765625" style="43"/>
    <col min="11010" max="11010" width="3.8984375" style="43" customWidth="1"/>
    <col min="11011" max="11011" width="11" style="43" customWidth="1"/>
    <col min="11012" max="11026" width="6.09765625" style="43" customWidth="1"/>
    <col min="11027" max="11265" width="9.09765625" style="43"/>
    <col min="11266" max="11266" width="3.8984375" style="43" customWidth="1"/>
    <col min="11267" max="11267" width="11" style="43" customWidth="1"/>
    <col min="11268" max="11282" width="6.09765625" style="43" customWidth="1"/>
    <col min="11283" max="11521" width="9.09765625" style="43"/>
    <col min="11522" max="11522" width="3.8984375" style="43" customWidth="1"/>
    <col min="11523" max="11523" width="11" style="43" customWidth="1"/>
    <col min="11524" max="11538" width="6.09765625" style="43" customWidth="1"/>
    <col min="11539" max="11777" width="9.09765625" style="43"/>
    <col min="11778" max="11778" width="3.8984375" style="43" customWidth="1"/>
    <col min="11779" max="11779" width="11" style="43" customWidth="1"/>
    <col min="11780" max="11794" width="6.09765625" style="43" customWidth="1"/>
    <col min="11795" max="12033" width="9.09765625" style="43"/>
    <col min="12034" max="12034" width="3.8984375" style="43" customWidth="1"/>
    <col min="12035" max="12035" width="11" style="43" customWidth="1"/>
    <col min="12036" max="12050" width="6.09765625" style="43" customWidth="1"/>
    <col min="12051" max="12289" width="9.09765625" style="43"/>
    <col min="12290" max="12290" width="3.8984375" style="43" customWidth="1"/>
    <col min="12291" max="12291" width="11" style="43" customWidth="1"/>
    <col min="12292" max="12306" width="6.09765625" style="43" customWidth="1"/>
    <col min="12307" max="12545" width="9.09765625" style="43"/>
    <col min="12546" max="12546" width="3.8984375" style="43" customWidth="1"/>
    <col min="12547" max="12547" width="11" style="43" customWidth="1"/>
    <col min="12548" max="12562" width="6.09765625" style="43" customWidth="1"/>
    <col min="12563" max="12801" width="9.09765625" style="43"/>
    <col min="12802" max="12802" width="3.8984375" style="43" customWidth="1"/>
    <col min="12803" max="12803" width="11" style="43" customWidth="1"/>
    <col min="12804" max="12818" width="6.09765625" style="43" customWidth="1"/>
    <col min="12819" max="13057" width="9.09765625" style="43"/>
    <col min="13058" max="13058" width="3.8984375" style="43" customWidth="1"/>
    <col min="13059" max="13059" width="11" style="43" customWidth="1"/>
    <col min="13060" max="13074" width="6.09765625" style="43" customWidth="1"/>
    <col min="13075" max="13313" width="9.09765625" style="43"/>
    <col min="13314" max="13314" width="3.8984375" style="43" customWidth="1"/>
    <col min="13315" max="13315" width="11" style="43" customWidth="1"/>
    <col min="13316" max="13330" width="6.09765625" style="43" customWidth="1"/>
    <col min="13331" max="13569" width="9.09765625" style="43"/>
    <col min="13570" max="13570" width="3.8984375" style="43" customWidth="1"/>
    <col min="13571" max="13571" width="11" style="43" customWidth="1"/>
    <col min="13572" max="13586" width="6.09765625" style="43" customWidth="1"/>
    <col min="13587" max="13825" width="9.09765625" style="43"/>
    <col min="13826" max="13826" width="3.8984375" style="43" customWidth="1"/>
    <col min="13827" max="13827" width="11" style="43" customWidth="1"/>
    <col min="13828" max="13842" width="6.09765625" style="43" customWidth="1"/>
    <col min="13843" max="14081" width="9.09765625" style="43"/>
    <col min="14082" max="14082" width="3.8984375" style="43" customWidth="1"/>
    <col min="14083" max="14083" width="11" style="43" customWidth="1"/>
    <col min="14084" max="14098" width="6.09765625" style="43" customWidth="1"/>
    <col min="14099" max="14337" width="9.09765625" style="43"/>
    <col min="14338" max="14338" width="3.8984375" style="43" customWidth="1"/>
    <col min="14339" max="14339" width="11" style="43" customWidth="1"/>
    <col min="14340" max="14354" width="6.09765625" style="43" customWidth="1"/>
    <col min="14355" max="14593" width="9.09765625" style="43"/>
    <col min="14594" max="14594" width="3.8984375" style="43" customWidth="1"/>
    <col min="14595" max="14595" width="11" style="43" customWidth="1"/>
    <col min="14596" max="14610" width="6.09765625" style="43" customWidth="1"/>
    <col min="14611" max="14849" width="9.09765625" style="43"/>
    <col min="14850" max="14850" width="3.8984375" style="43" customWidth="1"/>
    <col min="14851" max="14851" width="11" style="43" customWidth="1"/>
    <col min="14852" max="14866" width="6.09765625" style="43" customWidth="1"/>
    <col min="14867" max="15105" width="9.09765625" style="43"/>
    <col min="15106" max="15106" width="3.8984375" style="43" customWidth="1"/>
    <col min="15107" max="15107" width="11" style="43" customWidth="1"/>
    <col min="15108" max="15122" width="6.09765625" style="43" customWidth="1"/>
    <col min="15123" max="15361" width="9.09765625" style="43"/>
    <col min="15362" max="15362" width="3.8984375" style="43" customWidth="1"/>
    <col min="15363" max="15363" width="11" style="43" customWidth="1"/>
    <col min="15364" max="15378" width="6.09765625" style="43" customWidth="1"/>
    <col min="15379" max="15617" width="9.09765625" style="43"/>
    <col min="15618" max="15618" width="3.8984375" style="43" customWidth="1"/>
    <col min="15619" max="15619" width="11" style="43" customWidth="1"/>
    <col min="15620" max="15634" width="6.09765625" style="43" customWidth="1"/>
    <col min="15635" max="15873" width="9.09765625" style="43"/>
    <col min="15874" max="15874" width="3.8984375" style="43" customWidth="1"/>
    <col min="15875" max="15875" width="11" style="43" customWidth="1"/>
    <col min="15876" max="15890" width="6.09765625" style="43" customWidth="1"/>
    <col min="15891" max="16129" width="9.09765625" style="43"/>
    <col min="16130" max="16130" width="3.8984375" style="43" customWidth="1"/>
    <col min="16131" max="16131" width="11" style="43" customWidth="1"/>
    <col min="16132" max="16146" width="6.09765625" style="43" customWidth="1"/>
    <col min="16147" max="16384" width="9.09765625" style="43"/>
  </cols>
  <sheetData>
    <row r="1" spans="1:18" s="39" customFormat="1" ht="18.75" customHeight="1">
      <c r="A1" s="608" t="s">
        <v>53</v>
      </c>
      <c r="B1" s="608"/>
      <c r="C1" s="608"/>
      <c r="D1" s="608"/>
      <c r="E1" s="608"/>
      <c r="F1" s="608"/>
      <c r="G1" s="608"/>
      <c r="H1" s="608"/>
      <c r="I1" s="608"/>
      <c r="J1" s="608"/>
      <c r="K1" s="608"/>
      <c r="L1" s="608"/>
      <c r="M1" s="608"/>
      <c r="N1" s="608"/>
      <c r="O1" s="608"/>
      <c r="P1" s="608"/>
      <c r="Q1" s="608"/>
    </row>
    <row r="2" spans="1:18" s="42" customFormat="1" ht="11.5" thickBot="1">
      <c r="A2" s="40"/>
      <c r="B2" s="40"/>
      <c r="C2" s="40"/>
      <c r="D2" s="40"/>
      <c r="E2" s="40"/>
      <c r="F2" s="40"/>
      <c r="G2" s="40"/>
      <c r="H2" s="40"/>
      <c r="I2" s="40"/>
      <c r="J2" s="40"/>
      <c r="K2" s="40"/>
      <c r="L2" s="40"/>
      <c r="M2" s="40"/>
      <c r="N2" s="40"/>
      <c r="O2" s="40"/>
      <c r="P2" s="40"/>
      <c r="Q2" s="41" t="s">
        <v>54</v>
      </c>
    </row>
    <row r="3" spans="1:18">
      <c r="A3" s="604" t="s">
        <v>386</v>
      </c>
      <c r="B3" s="605"/>
      <c r="C3" s="609" t="s">
        <v>213</v>
      </c>
      <c r="D3" s="610"/>
      <c r="E3" s="610"/>
      <c r="F3" s="610"/>
      <c r="G3" s="610"/>
      <c r="H3" s="610" t="s">
        <v>214</v>
      </c>
      <c r="I3" s="610"/>
      <c r="J3" s="610"/>
      <c r="K3" s="610"/>
      <c r="L3" s="610"/>
      <c r="M3" s="610" t="s">
        <v>215</v>
      </c>
      <c r="N3" s="610"/>
      <c r="O3" s="610"/>
      <c r="P3" s="610"/>
      <c r="Q3" s="611"/>
    </row>
    <row r="4" spans="1:18" ht="22">
      <c r="A4" s="606" t="s">
        <v>387</v>
      </c>
      <c r="B4" s="607"/>
      <c r="C4" s="115" t="s">
        <v>203</v>
      </c>
      <c r="D4" s="115" t="s">
        <v>210</v>
      </c>
      <c r="E4" s="214" t="s">
        <v>292</v>
      </c>
      <c r="F4" s="214" t="s">
        <v>403</v>
      </c>
      <c r="G4" s="487" t="s">
        <v>407</v>
      </c>
      <c r="H4" s="115" t="s">
        <v>203</v>
      </c>
      <c r="I4" s="115" t="s">
        <v>210</v>
      </c>
      <c r="J4" s="214" t="s">
        <v>292</v>
      </c>
      <c r="K4" s="214" t="s">
        <v>403</v>
      </c>
      <c r="L4" s="487" t="s">
        <v>407</v>
      </c>
      <c r="M4" s="486" t="s">
        <v>203</v>
      </c>
      <c r="N4" s="115" t="s">
        <v>210</v>
      </c>
      <c r="O4" s="213" t="s">
        <v>292</v>
      </c>
      <c r="P4" s="213" t="s">
        <v>403</v>
      </c>
      <c r="Q4" s="767" t="s">
        <v>407</v>
      </c>
      <c r="R4" s="768"/>
    </row>
    <row r="5" spans="1:18" ht="19" customHeight="1">
      <c r="A5" s="612" t="s">
        <v>55</v>
      </c>
      <c r="B5" s="613"/>
      <c r="C5" s="502">
        <v>3153</v>
      </c>
      <c r="D5" s="503">
        <v>3360</v>
      </c>
      <c r="E5" s="504">
        <v>3341</v>
      </c>
      <c r="F5" s="502">
        <v>3801</v>
      </c>
      <c r="G5" s="505">
        <v>5078</v>
      </c>
      <c r="H5" s="502">
        <v>2990</v>
      </c>
      <c r="I5" s="503">
        <v>3477</v>
      </c>
      <c r="J5" s="503">
        <v>2945</v>
      </c>
      <c r="K5" s="503">
        <v>3079</v>
      </c>
      <c r="L5" s="505">
        <v>4893</v>
      </c>
      <c r="M5" s="502">
        <v>163</v>
      </c>
      <c r="N5" s="502">
        <v>-117</v>
      </c>
      <c r="O5" s="506">
        <v>396</v>
      </c>
      <c r="P5" s="506">
        <v>722</v>
      </c>
      <c r="Q5" s="507">
        <f t="shared" ref="Q5:Q16" si="0">G5-L5</f>
        <v>185</v>
      </c>
      <c r="R5" s="44"/>
    </row>
    <row r="6" spans="1:18" ht="19" customHeight="1">
      <c r="A6" s="601" t="s">
        <v>56</v>
      </c>
      <c r="B6" s="355" t="s">
        <v>282</v>
      </c>
      <c r="C6" s="176">
        <v>2398</v>
      </c>
      <c r="D6" s="176">
        <v>2535</v>
      </c>
      <c r="E6" s="176">
        <v>2551</v>
      </c>
      <c r="F6" s="176">
        <v>2882</v>
      </c>
      <c r="G6" s="356">
        <v>3958</v>
      </c>
      <c r="H6" s="176">
        <v>2420</v>
      </c>
      <c r="I6" s="176">
        <v>2797</v>
      </c>
      <c r="J6" s="176">
        <v>2423</v>
      </c>
      <c r="K6" s="176">
        <v>2531</v>
      </c>
      <c r="L6" s="356">
        <v>4091</v>
      </c>
      <c r="M6" s="176">
        <v>-22</v>
      </c>
      <c r="N6" s="176">
        <v>-262</v>
      </c>
      <c r="O6" s="177">
        <v>128</v>
      </c>
      <c r="P6" s="177">
        <v>351</v>
      </c>
      <c r="Q6" s="178">
        <f t="shared" si="0"/>
        <v>-133</v>
      </c>
    </row>
    <row r="7" spans="1:18" ht="19" customHeight="1">
      <c r="A7" s="602"/>
      <c r="B7" s="114" t="s">
        <v>57</v>
      </c>
      <c r="C7" s="176">
        <v>303</v>
      </c>
      <c r="D7" s="176">
        <v>379</v>
      </c>
      <c r="E7" s="176">
        <v>426</v>
      </c>
      <c r="F7" s="176">
        <v>449</v>
      </c>
      <c r="G7" s="356">
        <v>722</v>
      </c>
      <c r="H7" s="176">
        <v>516</v>
      </c>
      <c r="I7" s="176">
        <v>816</v>
      </c>
      <c r="J7" s="176">
        <v>723</v>
      </c>
      <c r="K7" s="176">
        <v>676</v>
      </c>
      <c r="L7" s="356">
        <v>1095</v>
      </c>
      <c r="M7" s="176">
        <v>-213</v>
      </c>
      <c r="N7" s="176">
        <v>-437</v>
      </c>
      <c r="O7" s="177">
        <v>-297</v>
      </c>
      <c r="P7" s="177">
        <v>-227</v>
      </c>
      <c r="Q7" s="178">
        <f>G7-L7</f>
        <v>-373</v>
      </c>
    </row>
    <row r="8" spans="1:18" ht="19" customHeight="1">
      <c r="A8" s="602"/>
      <c r="B8" s="114" t="s">
        <v>58</v>
      </c>
      <c r="C8" s="176">
        <v>372</v>
      </c>
      <c r="D8" s="176">
        <v>452</v>
      </c>
      <c r="E8" s="176">
        <v>433</v>
      </c>
      <c r="F8" s="176">
        <v>521</v>
      </c>
      <c r="G8" s="356">
        <v>772</v>
      </c>
      <c r="H8" s="176">
        <v>376</v>
      </c>
      <c r="I8" s="176">
        <v>476</v>
      </c>
      <c r="J8" s="176">
        <v>352</v>
      </c>
      <c r="K8" s="176">
        <v>383</v>
      </c>
      <c r="L8" s="356">
        <v>730</v>
      </c>
      <c r="M8" s="176">
        <v>-4</v>
      </c>
      <c r="N8" s="176">
        <v>-24</v>
      </c>
      <c r="O8" s="177">
        <v>81</v>
      </c>
      <c r="P8" s="177">
        <v>138</v>
      </c>
      <c r="Q8" s="178">
        <f t="shared" si="0"/>
        <v>42</v>
      </c>
    </row>
    <row r="9" spans="1:18" ht="19" customHeight="1">
      <c r="A9" s="602"/>
      <c r="B9" s="116" t="s">
        <v>147</v>
      </c>
      <c r="C9" s="176">
        <v>205</v>
      </c>
      <c r="D9" s="176">
        <v>174</v>
      </c>
      <c r="E9" s="176">
        <v>232</v>
      </c>
      <c r="F9" s="176">
        <v>272</v>
      </c>
      <c r="G9" s="356">
        <v>374</v>
      </c>
      <c r="H9" s="176">
        <v>177</v>
      </c>
      <c r="I9" s="176">
        <v>222</v>
      </c>
      <c r="J9" s="176">
        <v>175</v>
      </c>
      <c r="K9" s="176">
        <v>190</v>
      </c>
      <c r="L9" s="356">
        <v>393</v>
      </c>
      <c r="M9" s="176">
        <v>28</v>
      </c>
      <c r="N9" s="176">
        <v>-48</v>
      </c>
      <c r="O9" s="177">
        <v>57</v>
      </c>
      <c r="P9" s="177">
        <v>82</v>
      </c>
      <c r="Q9" s="178">
        <f t="shared" si="0"/>
        <v>-19</v>
      </c>
    </row>
    <row r="10" spans="1:18" ht="19" customHeight="1">
      <c r="A10" s="602"/>
      <c r="B10" s="116" t="s">
        <v>59</v>
      </c>
      <c r="C10" s="176">
        <v>63</v>
      </c>
      <c r="D10" s="176">
        <v>68</v>
      </c>
      <c r="E10" s="176">
        <v>51</v>
      </c>
      <c r="F10" s="176">
        <v>70</v>
      </c>
      <c r="G10" s="356">
        <v>80</v>
      </c>
      <c r="H10" s="176">
        <v>42</v>
      </c>
      <c r="I10" s="176">
        <v>40</v>
      </c>
      <c r="J10" s="176">
        <v>38</v>
      </c>
      <c r="K10" s="176">
        <v>43</v>
      </c>
      <c r="L10" s="356">
        <v>88</v>
      </c>
      <c r="M10" s="176">
        <v>21</v>
      </c>
      <c r="N10" s="176">
        <v>28</v>
      </c>
      <c r="O10" s="177">
        <v>13</v>
      </c>
      <c r="P10" s="177">
        <v>27</v>
      </c>
      <c r="Q10" s="178">
        <f t="shared" si="0"/>
        <v>-8</v>
      </c>
    </row>
    <row r="11" spans="1:18" ht="19" customHeight="1">
      <c r="A11" s="602"/>
      <c r="B11" s="116" t="s">
        <v>60</v>
      </c>
      <c r="C11" s="176">
        <v>251</v>
      </c>
      <c r="D11" s="176">
        <v>236</v>
      </c>
      <c r="E11" s="176">
        <v>176</v>
      </c>
      <c r="F11" s="176">
        <v>195</v>
      </c>
      <c r="G11" s="356">
        <v>644</v>
      </c>
      <c r="H11" s="176">
        <v>180</v>
      </c>
      <c r="I11" s="176">
        <v>200</v>
      </c>
      <c r="J11" s="176">
        <v>180</v>
      </c>
      <c r="K11" s="176">
        <v>142</v>
      </c>
      <c r="L11" s="356">
        <v>376</v>
      </c>
      <c r="M11" s="176">
        <v>71</v>
      </c>
      <c r="N11" s="176">
        <v>36</v>
      </c>
      <c r="O11" s="177">
        <v>-4</v>
      </c>
      <c r="P11" s="177">
        <v>53</v>
      </c>
      <c r="Q11" s="178">
        <f t="shared" si="0"/>
        <v>268</v>
      </c>
    </row>
    <row r="12" spans="1:18" ht="19" customHeight="1">
      <c r="A12" s="602"/>
      <c r="B12" s="114" t="s">
        <v>61</v>
      </c>
      <c r="C12" s="176">
        <v>359</v>
      </c>
      <c r="D12" s="176">
        <v>368</v>
      </c>
      <c r="E12" s="176">
        <v>401</v>
      </c>
      <c r="F12" s="176">
        <v>443</v>
      </c>
      <c r="G12" s="356">
        <v>589</v>
      </c>
      <c r="H12" s="176">
        <v>260</v>
      </c>
      <c r="I12" s="176">
        <v>294</v>
      </c>
      <c r="J12" s="176">
        <v>261</v>
      </c>
      <c r="K12" s="176">
        <v>326</v>
      </c>
      <c r="L12" s="356">
        <v>568</v>
      </c>
      <c r="M12" s="176">
        <v>99</v>
      </c>
      <c r="N12" s="176">
        <v>74</v>
      </c>
      <c r="O12" s="177">
        <v>140</v>
      </c>
      <c r="P12" s="177">
        <v>117</v>
      </c>
      <c r="Q12" s="178">
        <f t="shared" si="0"/>
        <v>21</v>
      </c>
    </row>
    <row r="13" spans="1:18" ht="19" customHeight="1">
      <c r="A13" s="602"/>
      <c r="B13" s="114" t="s">
        <v>62</v>
      </c>
      <c r="C13" s="176">
        <v>260</v>
      </c>
      <c r="D13" s="176">
        <v>192</v>
      </c>
      <c r="E13" s="176">
        <v>225</v>
      </c>
      <c r="F13" s="176">
        <v>243</v>
      </c>
      <c r="G13" s="356">
        <v>251</v>
      </c>
      <c r="H13" s="176">
        <v>154</v>
      </c>
      <c r="I13" s="176">
        <v>100</v>
      </c>
      <c r="J13" s="176">
        <v>77</v>
      </c>
      <c r="K13" s="176">
        <v>99</v>
      </c>
      <c r="L13" s="356">
        <v>141</v>
      </c>
      <c r="M13" s="176">
        <v>106</v>
      </c>
      <c r="N13" s="176">
        <v>92</v>
      </c>
      <c r="O13" s="177">
        <v>148</v>
      </c>
      <c r="P13" s="177">
        <v>144</v>
      </c>
      <c r="Q13" s="178">
        <f>G13-L13</f>
        <v>110</v>
      </c>
    </row>
    <row r="14" spans="1:18" ht="19" customHeight="1">
      <c r="A14" s="602"/>
      <c r="B14" s="114" t="s">
        <v>63</v>
      </c>
      <c r="C14" s="176">
        <v>493</v>
      </c>
      <c r="D14" s="176">
        <v>590</v>
      </c>
      <c r="E14" s="176">
        <v>538</v>
      </c>
      <c r="F14" s="176">
        <v>591</v>
      </c>
      <c r="G14" s="356">
        <v>408</v>
      </c>
      <c r="H14" s="176">
        <v>388</v>
      </c>
      <c r="I14" s="176">
        <v>432</v>
      </c>
      <c r="J14" s="176">
        <v>389</v>
      </c>
      <c r="K14" s="176">
        <v>402</v>
      </c>
      <c r="L14" s="356">
        <v>394</v>
      </c>
      <c r="M14" s="176">
        <v>105</v>
      </c>
      <c r="N14" s="176">
        <v>158</v>
      </c>
      <c r="O14" s="177">
        <v>149</v>
      </c>
      <c r="P14" s="177">
        <v>189</v>
      </c>
      <c r="Q14" s="178">
        <f t="shared" si="0"/>
        <v>14</v>
      </c>
    </row>
    <row r="15" spans="1:18" ht="19" customHeight="1">
      <c r="A15" s="603"/>
      <c r="B15" s="114" t="s">
        <v>64</v>
      </c>
      <c r="C15" s="176">
        <v>92</v>
      </c>
      <c r="D15" s="176">
        <v>76</v>
      </c>
      <c r="E15" s="176">
        <v>69</v>
      </c>
      <c r="F15" s="176">
        <v>98</v>
      </c>
      <c r="G15" s="356">
        <v>118</v>
      </c>
      <c r="H15" s="176">
        <v>327</v>
      </c>
      <c r="I15" s="176">
        <v>217</v>
      </c>
      <c r="J15" s="176">
        <v>228</v>
      </c>
      <c r="K15" s="176">
        <v>270</v>
      </c>
      <c r="L15" s="356">
        <v>306</v>
      </c>
      <c r="M15" s="179">
        <v>-235</v>
      </c>
      <c r="N15" s="176">
        <v>-141</v>
      </c>
      <c r="O15" s="177">
        <v>-159</v>
      </c>
      <c r="P15" s="177">
        <v>-172</v>
      </c>
      <c r="Q15" s="178">
        <f t="shared" si="0"/>
        <v>-188</v>
      </c>
    </row>
    <row r="16" spans="1:18" ht="19" customHeight="1" thickBot="1">
      <c r="A16" s="589" t="s">
        <v>65</v>
      </c>
      <c r="B16" s="590"/>
      <c r="C16" s="176">
        <v>755</v>
      </c>
      <c r="D16" s="180">
        <v>825</v>
      </c>
      <c r="E16" s="268">
        <v>790</v>
      </c>
      <c r="F16" s="176">
        <v>919</v>
      </c>
      <c r="G16" s="357">
        <v>1120</v>
      </c>
      <c r="H16" s="176">
        <v>570</v>
      </c>
      <c r="I16" s="268">
        <v>680</v>
      </c>
      <c r="J16" s="268">
        <v>522</v>
      </c>
      <c r="K16" s="268">
        <v>548</v>
      </c>
      <c r="L16" s="357">
        <v>802</v>
      </c>
      <c r="M16" s="181">
        <v>185</v>
      </c>
      <c r="N16" s="181">
        <v>145</v>
      </c>
      <c r="O16" s="182">
        <v>268</v>
      </c>
      <c r="P16" s="182">
        <v>371</v>
      </c>
      <c r="Q16" s="183">
        <f t="shared" si="0"/>
        <v>318</v>
      </c>
    </row>
    <row r="17" spans="1:27" s="45" customFormat="1" ht="15" customHeight="1">
      <c r="A17" s="591" t="s">
        <v>196</v>
      </c>
      <c r="B17" s="591"/>
      <c r="C17" s="591"/>
      <c r="D17" s="591"/>
      <c r="E17" s="591"/>
      <c r="F17" s="591"/>
      <c r="G17" s="591"/>
      <c r="H17" s="591"/>
      <c r="I17" s="591"/>
      <c r="J17" s="591"/>
      <c r="K17" s="591"/>
      <c r="N17" s="594" t="s">
        <v>66</v>
      </c>
      <c r="O17" s="594"/>
      <c r="P17" s="594"/>
      <c r="Q17" s="594"/>
    </row>
    <row r="18" spans="1:27" s="45" customFormat="1" ht="15" customHeight="1">
      <c r="A18" s="595" t="s">
        <v>409</v>
      </c>
      <c r="B18" s="595"/>
      <c r="C18" s="595"/>
      <c r="D18" s="595"/>
      <c r="E18" s="595"/>
      <c r="F18" s="595"/>
      <c r="G18" s="595"/>
      <c r="H18" s="595"/>
      <c r="I18" s="595"/>
      <c r="J18" s="595"/>
      <c r="K18" s="595"/>
      <c r="Q18" s="46"/>
    </row>
    <row r="19" spans="1:27" ht="15" customHeight="1">
      <c r="B19" s="42"/>
      <c r="C19" s="42"/>
      <c r="D19" s="42"/>
      <c r="E19" s="42"/>
      <c r="F19" s="42"/>
      <c r="G19" s="42"/>
      <c r="H19" s="42"/>
      <c r="I19" s="42"/>
      <c r="J19" s="42"/>
      <c r="K19" s="42"/>
      <c r="L19" s="42"/>
      <c r="M19" s="42"/>
      <c r="N19" s="42"/>
      <c r="O19" s="42"/>
      <c r="P19" s="42"/>
      <c r="Q19" s="46"/>
    </row>
    <row r="20" spans="1:27" ht="18.75" customHeight="1">
      <c r="A20" s="596" t="s">
        <v>146</v>
      </c>
      <c r="B20" s="596"/>
      <c r="C20" s="596"/>
      <c r="D20" s="596"/>
      <c r="E20" s="596"/>
      <c r="F20" s="596"/>
      <c r="G20" s="596"/>
      <c r="H20" s="596"/>
      <c r="I20" s="596"/>
      <c r="J20" s="596"/>
      <c r="K20" s="596"/>
      <c r="L20" s="596"/>
      <c r="M20" s="596"/>
      <c r="N20" s="596"/>
      <c r="O20" s="596"/>
      <c r="P20" s="596"/>
      <c r="Q20" s="596"/>
    </row>
    <row r="21" spans="1:27" ht="15" customHeight="1" thickBot="1">
      <c r="P21" s="40"/>
      <c r="Q21" s="113" t="s">
        <v>54</v>
      </c>
      <c r="R21" s="47"/>
      <c r="S21" s="47"/>
      <c r="T21" s="47"/>
      <c r="U21" s="47"/>
      <c r="V21" s="47"/>
      <c r="W21" s="47"/>
      <c r="X21" s="47"/>
      <c r="Y21" s="47"/>
      <c r="Z21" s="47"/>
      <c r="AA21" s="47"/>
    </row>
    <row r="22" spans="1:27">
      <c r="A22" s="587" t="s">
        <v>388</v>
      </c>
      <c r="B22" s="588"/>
      <c r="C22" s="599" t="s">
        <v>213</v>
      </c>
      <c r="D22" s="599"/>
      <c r="E22" s="599"/>
      <c r="F22" s="599"/>
      <c r="G22" s="600"/>
      <c r="H22" s="592" t="s">
        <v>214</v>
      </c>
      <c r="I22" s="592"/>
      <c r="J22" s="592"/>
      <c r="K22" s="592"/>
      <c r="L22" s="593"/>
      <c r="M22" s="597" t="s">
        <v>215</v>
      </c>
      <c r="N22" s="598"/>
      <c r="O22" s="598"/>
      <c r="P22" s="598"/>
      <c r="Q22" s="598"/>
    </row>
    <row r="23" spans="1:27" ht="33.75" customHeight="1">
      <c r="A23" s="48" t="s">
        <v>389</v>
      </c>
      <c r="B23" s="49"/>
      <c r="C23" s="115" t="s">
        <v>203</v>
      </c>
      <c r="D23" s="115" t="s">
        <v>210</v>
      </c>
      <c r="E23" s="214" t="s">
        <v>292</v>
      </c>
      <c r="F23" s="214" t="s">
        <v>403</v>
      </c>
      <c r="G23" s="487" t="s">
        <v>407</v>
      </c>
      <c r="H23" s="115" t="s">
        <v>203</v>
      </c>
      <c r="I23" s="115" t="s">
        <v>210</v>
      </c>
      <c r="J23" s="214" t="s">
        <v>292</v>
      </c>
      <c r="K23" s="214" t="s">
        <v>403</v>
      </c>
      <c r="L23" s="487" t="s">
        <v>407</v>
      </c>
      <c r="M23" s="486" t="s">
        <v>203</v>
      </c>
      <c r="N23" s="115" t="s">
        <v>210</v>
      </c>
      <c r="O23" s="213" t="s">
        <v>292</v>
      </c>
      <c r="P23" s="213" t="s">
        <v>403</v>
      </c>
      <c r="Q23" s="767" t="s">
        <v>407</v>
      </c>
      <c r="R23" s="768"/>
    </row>
    <row r="24" spans="1:27" ht="19" customHeight="1">
      <c r="A24" s="583" t="s">
        <v>70</v>
      </c>
      <c r="B24" s="584"/>
      <c r="C24" s="512">
        <v>3153</v>
      </c>
      <c r="D24" s="512">
        <v>3360</v>
      </c>
      <c r="E24" s="508">
        <v>3340</v>
      </c>
      <c r="F24" s="508">
        <v>3800</v>
      </c>
      <c r="G24" s="509">
        <v>5078</v>
      </c>
      <c r="H24" s="512">
        <v>2990</v>
      </c>
      <c r="I24" s="512">
        <v>3477</v>
      </c>
      <c r="J24" s="512">
        <v>2944</v>
      </c>
      <c r="K24" s="512">
        <v>3078</v>
      </c>
      <c r="L24" s="513">
        <v>4893</v>
      </c>
      <c r="M24" s="514">
        <v>-284</v>
      </c>
      <c r="N24" s="514">
        <v>163</v>
      </c>
      <c r="O24" s="514">
        <v>-117</v>
      </c>
      <c r="P24" s="514">
        <v>396</v>
      </c>
      <c r="Q24" s="515">
        <f>G24-L24</f>
        <v>185</v>
      </c>
    </row>
    <row r="25" spans="1:27" ht="19" customHeight="1">
      <c r="A25" s="580" t="s">
        <v>71</v>
      </c>
      <c r="B25" s="582"/>
      <c r="C25" s="127">
        <v>1026</v>
      </c>
      <c r="D25" s="128">
        <v>1262</v>
      </c>
      <c r="E25" s="127">
        <v>1028</v>
      </c>
      <c r="F25" s="127">
        <v>1335</v>
      </c>
      <c r="G25" s="488">
        <v>2610</v>
      </c>
      <c r="H25" s="127">
        <v>1648</v>
      </c>
      <c r="I25" s="128">
        <v>1932</v>
      </c>
      <c r="J25" s="127">
        <v>1576</v>
      </c>
      <c r="K25" s="127">
        <v>1706</v>
      </c>
      <c r="L25" s="488">
        <v>2690</v>
      </c>
      <c r="M25" s="129">
        <v>-812</v>
      </c>
      <c r="N25" s="129">
        <v>-622</v>
      </c>
      <c r="O25" s="129">
        <v>-670</v>
      </c>
      <c r="P25" s="129">
        <v>-548</v>
      </c>
      <c r="Q25" s="175">
        <f>G25-L25</f>
        <v>-80</v>
      </c>
      <c r="R25" s="117"/>
    </row>
    <row r="26" spans="1:27" ht="19" customHeight="1">
      <c r="A26" s="580" t="s">
        <v>72</v>
      </c>
      <c r="B26" s="581"/>
      <c r="C26" s="127">
        <v>2127</v>
      </c>
      <c r="D26" s="127">
        <v>2098</v>
      </c>
      <c r="E26" s="127">
        <v>2312</v>
      </c>
      <c r="F26" s="127">
        <v>2465</v>
      </c>
      <c r="G26" s="488">
        <v>2468</v>
      </c>
      <c r="H26" s="127">
        <v>1342</v>
      </c>
      <c r="I26" s="127">
        <v>1545</v>
      </c>
      <c r="J26" s="127">
        <v>1368</v>
      </c>
      <c r="K26" s="127">
        <v>1372</v>
      </c>
      <c r="L26" s="488">
        <v>2203</v>
      </c>
      <c r="M26" s="129">
        <v>528</v>
      </c>
      <c r="N26" s="129">
        <v>785</v>
      </c>
      <c r="O26" s="129">
        <v>553</v>
      </c>
      <c r="P26" s="129">
        <v>944</v>
      </c>
      <c r="Q26" s="175">
        <f>G26-L26</f>
        <v>265</v>
      </c>
    </row>
    <row r="27" spans="1:27" ht="19" customHeight="1">
      <c r="A27" s="585" t="s">
        <v>86</v>
      </c>
      <c r="B27" s="586"/>
      <c r="C27" s="508">
        <v>1835</v>
      </c>
      <c r="D27" s="508">
        <v>1792</v>
      </c>
      <c r="E27" s="508">
        <v>1989</v>
      </c>
      <c r="F27" s="508">
        <v>2174</v>
      </c>
      <c r="G27" s="509">
        <v>2096</v>
      </c>
      <c r="H27" s="508">
        <v>1225</v>
      </c>
      <c r="I27" s="508">
        <v>1412</v>
      </c>
      <c r="J27" s="508">
        <v>1242</v>
      </c>
      <c r="K27" s="508">
        <v>1245</v>
      </c>
      <c r="L27" s="509">
        <v>2020</v>
      </c>
      <c r="M27" s="510">
        <v>344</v>
      </c>
      <c r="N27" s="510">
        <v>610</v>
      </c>
      <c r="O27" s="510">
        <v>380</v>
      </c>
      <c r="P27" s="510">
        <v>747</v>
      </c>
      <c r="Q27" s="511">
        <f>G27-L27</f>
        <v>76</v>
      </c>
    </row>
    <row r="28" spans="1:27" ht="19" customHeight="1">
      <c r="A28" s="580" t="s">
        <v>73</v>
      </c>
      <c r="B28" s="581"/>
      <c r="C28" s="127">
        <v>717</v>
      </c>
      <c r="D28" s="127">
        <v>663</v>
      </c>
      <c r="E28" s="127">
        <v>695</v>
      </c>
      <c r="F28" s="127">
        <v>748</v>
      </c>
      <c r="G28" s="488">
        <v>747</v>
      </c>
      <c r="H28" s="127">
        <v>646</v>
      </c>
      <c r="I28" s="127">
        <v>752</v>
      </c>
      <c r="J28" s="269">
        <v>713</v>
      </c>
      <c r="K28" s="269">
        <v>705</v>
      </c>
      <c r="L28" s="488">
        <v>1152</v>
      </c>
      <c r="M28" s="129">
        <v>-169</v>
      </c>
      <c r="N28" s="129">
        <v>71</v>
      </c>
      <c r="O28" s="129">
        <v>-89</v>
      </c>
      <c r="P28" s="129">
        <v>-18</v>
      </c>
      <c r="Q28" s="175">
        <f t="shared" ref="Q28:Q40" si="1">G28-L28</f>
        <v>-405</v>
      </c>
    </row>
    <row r="29" spans="1:27" ht="19" customHeight="1">
      <c r="A29" s="580" t="s">
        <v>74</v>
      </c>
      <c r="B29" s="581"/>
      <c r="C29" s="127">
        <v>267</v>
      </c>
      <c r="D29" s="127">
        <v>305</v>
      </c>
      <c r="E29" s="127">
        <v>330</v>
      </c>
      <c r="F29" s="127">
        <v>471</v>
      </c>
      <c r="G29" s="488">
        <v>432</v>
      </c>
      <c r="H29" s="127">
        <v>216</v>
      </c>
      <c r="I29" s="127">
        <v>268</v>
      </c>
      <c r="J29" s="270">
        <v>239</v>
      </c>
      <c r="K29" s="270">
        <v>199</v>
      </c>
      <c r="L29" s="488">
        <v>244</v>
      </c>
      <c r="M29" s="129">
        <v>104</v>
      </c>
      <c r="N29" s="129">
        <v>51</v>
      </c>
      <c r="O29" s="129">
        <v>37</v>
      </c>
      <c r="P29" s="129">
        <v>91</v>
      </c>
      <c r="Q29" s="175">
        <f t="shared" si="1"/>
        <v>188</v>
      </c>
    </row>
    <row r="30" spans="1:27" ht="19" customHeight="1">
      <c r="A30" s="580" t="s">
        <v>75</v>
      </c>
      <c r="B30" s="581"/>
      <c r="C30" s="127">
        <v>191</v>
      </c>
      <c r="D30" s="127">
        <v>133</v>
      </c>
      <c r="E30" s="127">
        <v>147</v>
      </c>
      <c r="F30" s="127">
        <v>135</v>
      </c>
      <c r="G30" s="488">
        <v>161</v>
      </c>
      <c r="H30" s="127">
        <v>43</v>
      </c>
      <c r="I30" s="127">
        <v>45</v>
      </c>
      <c r="J30" s="270">
        <v>43</v>
      </c>
      <c r="K30" s="270">
        <v>42</v>
      </c>
      <c r="L30" s="488">
        <v>61</v>
      </c>
      <c r="M30" s="129">
        <v>125</v>
      </c>
      <c r="N30" s="129">
        <v>148</v>
      </c>
      <c r="O30" s="129">
        <v>88</v>
      </c>
      <c r="P30" s="129">
        <v>104</v>
      </c>
      <c r="Q30" s="175">
        <f t="shared" si="1"/>
        <v>100</v>
      </c>
    </row>
    <row r="31" spans="1:27" ht="19" customHeight="1">
      <c r="A31" s="580" t="s">
        <v>76</v>
      </c>
      <c r="B31" s="581"/>
      <c r="C31" s="127">
        <v>196</v>
      </c>
      <c r="D31" s="127">
        <v>173</v>
      </c>
      <c r="E31" s="127">
        <v>239</v>
      </c>
      <c r="F31" s="127">
        <v>246</v>
      </c>
      <c r="G31" s="488">
        <v>210</v>
      </c>
      <c r="H31" s="127">
        <v>52</v>
      </c>
      <c r="I31" s="127">
        <v>75</v>
      </c>
      <c r="J31" s="270">
        <v>34</v>
      </c>
      <c r="K31" s="270">
        <v>67</v>
      </c>
      <c r="L31" s="488">
        <v>126</v>
      </c>
      <c r="M31" s="129">
        <v>137</v>
      </c>
      <c r="N31" s="129">
        <v>144</v>
      </c>
      <c r="O31" s="129">
        <v>98</v>
      </c>
      <c r="P31" s="129">
        <v>205</v>
      </c>
      <c r="Q31" s="175">
        <f t="shared" si="1"/>
        <v>84</v>
      </c>
    </row>
    <row r="32" spans="1:27" ht="19" customHeight="1">
      <c r="A32" s="580" t="s">
        <v>77</v>
      </c>
      <c r="B32" s="581"/>
      <c r="C32" s="127">
        <v>90</v>
      </c>
      <c r="D32" s="127">
        <v>71</v>
      </c>
      <c r="E32" s="127">
        <v>80</v>
      </c>
      <c r="F32" s="127">
        <v>90</v>
      </c>
      <c r="G32" s="488">
        <v>89</v>
      </c>
      <c r="H32" s="127">
        <v>24</v>
      </c>
      <c r="I32" s="127">
        <v>28</v>
      </c>
      <c r="J32" s="270">
        <v>17</v>
      </c>
      <c r="K32" s="270">
        <v>35</v>
      </c>
      <c r="L32" s="488">
        <v>63</v>
      </c>
      <c r="M32" s="129">
        <v>39</v>
      </c>
      <c r="N32" s="129">
        <v>66</v>
      </c>
      <c r="O32" s="129">
        <v>43</v>
      </c>
      <c r="P32" s="129">
        <v>63</v>
      </c>
      <c r="Q32" s="175">
        <f t="shared" si="1"/>
        <v>26</v>
      </c>
    </row>
    <row r="33" spans="1:18" ht="19" customHeight="1">
      <c r="A33" s="580" t="s">
        <v>78</v>
      </c>
      <c r="B33" s="581"/>
      <c r="C33" s="127">
        <v>106</v>
      </c>
      <c r="D33" s="127">
        <v>156</v>
      </c>
      <c r="E33" s="127">
        <v>203</v>
      </c>
      <c r="F33" s="127">
        <v>175</v>
      </c>
      <c r="G33" s="488">
        <v>192</v>
      </c>
      <c r="H33" s="127">
        <v>71</v>
      </c>
      <c r="I33" s="127">
        <v>123</v>
      </c>
      <c r="J33" s="270">
        <v>77</v>
      </c>
      <c r="K33" s="270">
        <v>96</v>
      </c>
      <c r="L33" s="488">
        <v>199</v>
      </c>
      <c r="M33" s="129">
        <v>-18</v>
      </c>
      <c r="N33" s="129">
        <v>35</v>
      </c>
      <c r="O33" s="129">
        <v>33</v>
      </c>
      <c r="P33" s="129">
        <v>126</v>
      </c>
      <c r="Q33" s="175">
        <f t="shared" si="1"/>
        <v>-7</v>
      </c>
    </row>
    <row r="34" spans="1:18" ht="19" customHeight="1">
      <c r="A34" s="580" t="s">
        <v>79</v>
      </c>
      <c r="B34" s="581"/>
      <c r="C34" s="127">
        <v>15</v>
      </c>
      <c r="D34" s="127">
        <v>23</v>
      </c>
      <c r="E34" s="127">
        <v>19</v>
      </c>
      <c r="F34" s="127">
        <v>18</v>
      </c>
      <c r="G34" s="488">
        <v>18</v>
      </c>
      <c r="H34" s="127">
        <v>6</v>
      </c>
      <c r="I34" s="127">
        <v>5</v>
      </c>
      <c r="J34" s="270">
        <v>6</v>
      </c>
      <c r="K34" s="270">
        <v>8</v>
      </c>
      <c r="L34" s="488">
        <v>15</v>
      </c>
      <c r="M34" s="129">
        <v>10</v>
      </c>
      <c r="N34" s="129">
        <v>9</v>
      </c>
      <c r="O34" s="129">
        <v>18</v>
      </c>
      <c r="P34" s="129">
        <v>13</v>
      </c>
      <c r="Q34" s="175">
        <f t="shared" si="1"/>
        <v>3</v>
      </c>
    </row>
    <row r="35" spans="1:18" ht="19" customHeight="1">
      <c r="A35" s="580" t="s">
        <v>80</v>
      </c>
      <c r="B35" s="581"/>
      <c r="C35" s="127">
        <v>83</v>
      </c>
      <c r="D35" s="127">
        <v>75</v>
      </c>
      <c r="E35" s="127">
        <v>96</v>
      </c>
      <c r="F35" s="127">
        <v>88</v>
      </c>
      <c r="G35" s="488">
        <v>71</v>
      </c>
      <c r="H35" s="127">
        <v>36</v>
      </c>
      <c r="I35" s="127">
        <v>30</v>
      </c>
      <c r="J35" s="270">
        <v>29</v>
      </c>
      <c r="K35" s="270">
        <v>14</v>
      </c>
      <c r="L35" s="488">
        <v>50</v>
      </c>
      <c r="M35" s="129">
        <v>71</v>
      </c>
      <c r="N35" s="129">
        <v>47</v>
      </c>
      <c r="O35" s="129">
        <v>45</v>
      </c>
      <c r="P35" s="129">
        <v>67</v>
      </c>
      <c r="Q35" s="175">
        <f t="shared" si="1"/>
        <v>21</v>
      </c>
    </row>
    <row r="36" spans="1:18" ht="19" customHeight="1">
      <c r="A36" s="580" t="s">
        <v>81</v>
      </c>
      <c r="B36" s="581"/>
      <c r="C36" s="127">
        <v>42</v>
      </c>
      <c r="D36" s="127">
        <v>41</v>
      </c>
      <c r="E36" s="127">
        <v>36</v>
      </c>
      <c r="F36" s="127">
        <v>47</v>
      </c>
      <c r="G36" s="488">
        <v>31</v>
      </c>
      <c r="H36" s="127">
        <v>14</v>
      </c>
      <c r="I36" s="127">
        <v>8</v>
      </c>
      <c r="J36" s="270">
        <v>7</v>
      </c>
      <c r="K36" s="270">
        <v>6</v>
      </c>
      <c r="L36" s="488">
        <v>17</v>
      </c>
      <c r="M36" s="129">
        <v>19</v>
      </c>
      <c r="N36" s="129">
        <v>28</v>
      </c>
      <c r="O36" s="129">
        <v>33</v>
      </c>
      <c r="P36" s="129">
        <v>29</v>
      </c>
      <c r="Q36" s="175">
        <f t="shared" si="1"/>
        <v>14</v>
      </c>
    </row>
    <row r="37" spans="1:18" ht="19" customHeight="1">
      <c r="A37" s="580" t="s">
        <v>82</v>
      </c>
      <c r="B37" s="581"/>
      <c r="C37" s="127">
        <v>25</v>
      </c>
      <c r="D37" s="127">
        <v>11</v>
      </c>
      <c r="E37" s="127">
        <v>18</v>
      </c>
      <c r="F37" s="127">
        <v>22</v>
      </c>
      <c r="G37" s="488">
        <v>12</v>
      </c>
      <c r="H37" s="127">
        <v>15</v>
      </c>
      <c r="I37" s="127">
        <v>7</v>
      </c>
      <c r="J37" s="270">
        <v>5</v>
      </c>
      <c r="K37" s="270">
        <v>2</v>
      </c>
      <c r="L37" s="488">
        <v>6</v>
      </c>
      <c r="M37" s="129">
        <v>4</v>
      </c>
      <c r="N37" s="129">
        <v>10</v>
      </c>
      <c r="O37" s="129">
        <v>4</v>
      </c>
      <c r="P37" s="129">
        <v>13</v>
      </c>
      <c r="Q37" s="175">
        <f t="shared" si="1"/>
        <v>6</v>
      </c>
    </row>
    <row r="38" spans="1:18" ht="19" customHeight="1">
      <c r="A38" s="580" t="s">
        <v>83</v>
      </c>
      <c r="B38" s="581"/>
      <c r="C38" s="127">
        <v>59</v>
      </c>
      <c r="D38" s="127">
        <v>86</v>
      </c>
      <c r="E38" s="127">
        <v>83</v>
      </c>
      <c r="F38" s="127">
        <v>81</v>
      </c>
      <c r="G38" s="488">
        <v>71</v>
      </c>
      <c r="H38" s="127">
        <v>75</v>
      </c>
      <c r="I38" s="127">
        <v>46</v>
      </c>
      <c r="J38" s="270">
        <v>43</v>
      </c>
      <c r="K38" s="270">
        <v>36</v>
      </c>
      <c r="L38" s="488">
        <v>62</v>
      </c>
      <c r="M38" s="129">
        <v>27</v>
      </c>
      <c r="N38" s="129">
        <v>-16</v>
      </c>
      <c r="O38" s="129">
        <v>40</v>
      </c>
      <c r="P38" s="129">
        <v>40</v>
      </c>
      <c r="Q38" s="175">
        <f t="shared" si="1"/>
        <v>9</v>
      </c>
    </row>
    <row r="39" spans="1:18" ht="19" customHeight="1">
      <c r="A39" s="580" t="s">
        <v>84</v>
      </c>
      <c r="B39" s="581"/>
      <c r="C39" s="127">
        <v>31</v>
      </c>
      <c r="D39" s="127">
        <v>33</v>
      </c>
      <c r="E39" s="127">
        <v>25</v>
      </c>
      <c r="F39" s="127">
        <v>32</v>
      </c>
      <c r="G39" s="488">
        <v>25</v>
      </c>
      <c r="H39" s="127">
        <v>16</v>
      </c>
      <c r="I39" s="127">
        <v>12</v>
      </c>
      <c r="J39" s="270">
        <v>23</v>
      </c>
      <c r="K39" s="270">
        <v>26</v>
      </c>
      <c r="L39" s="488">
        <v>18</v>
      </c>
      <c r="M39" s="129">
        <v>17</v>
      </c>
      <c r="N39" s="129">
        <v>15</v>
      </c>
      <c r="O39" s="129">
        <v>21</v>
      </c>
      <c r="P39" s="129">
        <v>2</v>
      </c>
      <c r="Q39" s="175">
        <f t="shared" si="1"/>
        <v>7</v>
      </c>
    </row>
    <row r="40" spans="1:18" ht="19" customHeight="1" thickBot="1">
      <c r="A40" s="580" t="s">
        <v>85</v>
      </c>
      <c r="B40" s="581"/>
      <c r="C40" s="127">
        <v>13</v>
      </c>
      <c r="D40" s="127">
        <v>22</v>
      </c>
      <c r="E40" s="127">
        <v>18</v>
      </c>
      <c r="F40" s="127">
        <v>21</v>
      </c>
      <c r="G40" s="488">
        <v>37</v>
      </c>
      <c r="H40" s="127">
        <v>11</v>
      </c>
      <c r="I40" s="127">
        <v>13</v>
      </c>
      <c r="J40" s="270">
        <v>6</v>
      </c>
      <c r="K40" s="270">
        <v>9</v>
      </c>
      <c r="L40" s="488">
        <v>7</v>
      </c>
      <c r="M40" s="129">
        <v>-22</v>
      </c>
      <c r="N40" s="129">
        <v>2</v>
      </c>
      <c r="O40" s="129">
        <v>9</v>
      </c>
      <c r="P40" s="129">
        <v>12</v>
      </c>
      <c r="Q40" s="175">
        <f t="shared" si="1"/>
        <v>30</v>
      </c>
    </row>
    <row r="41" spans="1:18" ht="19" customHeight="1">
      <c r="A41" s="577" t="s">
        <v>197</v>
      </c>
      <c r="B41" s="577"/>
      <c r="C41" s="577"/>
      <c r="D41" s="577"/>
      <c r="E41" s="577"/>
      <c r="F41" s="577"/>
      <c r="G41" s="577"/>
      <c r="H41" s="577"/>
      <c r="I41" s="577"/>
      <c r="J41" s="577"/>
      <c r="K41" s="577"/>
      <c r="L41" s="577"/>
      <c r="M41" s="578" t="s">
        <v>66</v>
      </c>
      <c r="N41" s="578"/>
      <c r="O41" s="578"/>
      <c r="P41" s="578"/>
      <c r="Q41" s="578"/>
      <c r="R41" s="422"/>
    </row>
    <row r="42" spans="1:18" s="45" customFormat="1" ht="15" customHeight="1">
      <c r="A42" s="579" t="s">
        <v>409</v>
      </c>
      <c r="B42" s="579"/>
      <c r="C42" s="579"/>
      <c r="D42" s="579"/>
      <c r="E42" s="579"/>
      <c r="F42" s="579"/>
      <c r="G42" s="579"/>
      <c r="H42" s="579"/>
      <c r="I42" s="579"/>
      <c r="J42" s="579"/>
      <c r="K42" s="579"/>
      <c r="L42" s="579"/>
    </row>
    <row r="43" spans="1:18" s="45" customFormat="1" ht="15" customHeight="1">
      <c r="A43" s="50"/>
      <c r="B43" s="51"/>
      <c r="C43" s="51"/>
      <c r="D43" s="51"/>
      <c r="E43" s="51"/>
      <c r="F43" s="51"/>
      <c r="G43" s="51"/>
      <c r="H43" s="52"/>
      <c r="I43" s="52"/>
      <c r="J43" s="52"/>
      <c r="K43" s="52"/>
      <c r="L43" s="42"/>
      <c r="M43" s="52"/>
      <c r="N43" s="52"/>
      <c r="O43" s="42"/>
      <c r="P43" s="42"/>
      <c r="Q43" s="42"/>
    </row>
  </sheetData>
  <mergeCells count="37">
    <mergeCell ref="A6:A15"/>
    <mergeCell ref="A3:B3"/>
    <mergeCell ref="A4:B4"/>
    <mergeCell ref="A1:Q1"/>
    <mergeCell ref="C3:G3"/>
    <mergeCell ref="H3:L3"/>
    <mergeCell ref="M3:Q3"/>
    <mergeCell ref="A5:B5"/>
    <mergeCell ref="A16:B16"/>
    <mergeCell ref="A17:K17"/>
    <mergeCell ref="H22:L22"/>
    <mergeCell ref="N17:Q17"/>
    <mergeCell ref="A18:K18"/>
    <mergeCell ref="A20:Q20"/>
    <mergeCell ref="M22:Q22"/>
    <mergeCell ref="C22:G22"/>
    <mergeCell ref="A25:B25"/>
    <mergeCell ref="A24:B24"/>
    <mergeCell ref="A27:B27"/>
    <mergeCell ref="A26:B26"/>
    <mergeCell ref="A22:B22"/>
    <mergeCell ref="A29:B29"/>
    <mergeCell ref="A28:B28"/>
    <mergeCell ref="A31:B31"/>
    <mergeCell ref="A30:B30"/>
    <mergeCell ref="A33:B33"/>
    <mergeCell ref="A32:B32"/>
    <mergeCell ref="A34:B34"/>
    <mergeCell ref="A37:B37"/>
    <mergeCell ref="A36:B36"/>
    <mergeCell ref="A39:B39"/>
    <mergeCell ref="A38:B38"/>
    <mergeCell ref="A41:L41"/>
    <mergeCell ref="M41:Q41"/>
    <mergeCell ref="A42:L42"/>
    <mergeCell ref="A40:B40"/>
    <mergeCell ref="A35:B35"/>
  </mergeCells>
  <phoneticPr fontId="13"/>
  <printOptions horizontalCentered="1"/>
  <pageMargins left="0.59055118110236227" right="0.39370078740157483" top="0.70866141732283472" bottom="0.59055118110236227" header="0.31496062992125984" footer="0.31496062992125984"/>
  <pageSetup paperSize="9" scale="93" firstPageNumber="51" orientation="portrait" r:id="rId1"/>
  <headerFooter alignWithMargins="0">
    <oddHeader xml:space="preserve">&amp;R&amp;"+,標準"&amp;11 </oddHeader>
    <evenHeader>&amp;L&amp;"+,標準"&amp;11 ２　人　　口</evenHeader>
    <evenFooter>&amp;C&amp;"+,標準"&amp;11- &amp;P -</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view="pageBreakPreview" topLeftCell="A19" zoomScaleNormal="100" zoomScaleSheetLayoutView="100" workbookViewId="0">
      <selection activeCell="W31" sqref="W31:X32"/>
    </sheetView>
  </sheetViews>
  <sheetFormatPr defaultColWidth="4.296875" defaultRowHeight="12"/>
  <cols>
    <col min="1" max="2" width="4.296875" style="68"/>
    <col min="3" max="3" width="4.09765625" style="68" customWidth="1"/>
    <col min="4" max="4" width="7.3984375" style="68" customWidth="1"/>
    <col min="5" max="25" width="4.09765625" style="68" customWidth="1"/>
    <col min="26" max="259" width="4.296875" style="68"/>
    <col min="260" max="260" width="7.3984375" style="68" bestFit="1" customWidth="1"/>
    <col min="261" max="261" width="4.296875" style="68" customWidth="1"/>
    <col min="262" max="515" width="4.296875" style="68"/>
    <col min="516" max="516" width="7.3984375" style="68" bestFit="1" customWidth="1"/>
    <col min="517" max="517" width="4.296875" style="68" customWidth="1"/>
    <col min="518" max="771" width="4.296875" style="68"/>
    <col min="772" max="772" width="7.3984375" style="68" bestFit="1" customWidth="1"/>
    <col min="773" max="773" width="4.296875" style="68" customWidth="1"/>
    <col min="774" max="1027" width="4.296875" style="68"/>
    <col min="1028" max="1028" width="7.3984375" style="68" bestFit="1" customWidth="1"/>
    <col min="1029" max="1029" width="4.296875" style="68" customWidth="1"/>
    <col min="1030" max="1283" width="4.296875" style="68"/>
    <col min="1284" max="1284" width="7.3984375" style="68" bestFit="1" customWidth="1"/>
    <col min="1285" max="1285" width="4.296875" style="68" customWidth="1"/>
    <col min="1286" max="1539" width="4.296875" style="68"/>
    <col min="1540" max="1540" width="7.3984375" style="68" bestFit="1" customWidth="1"/>
    <col min="1541" max="1541" width="4.296875" style="68" customWidth="1"/>
    <col min="1542" max="1795" width="4.296875" style="68"/>
    <col min="1796" max="1796" width="7.3984375" style="68" bestFit="1" customWidth="1"/>
    <col min="1797" max="1797" width="4.296875" style="68" customWidth="1"/>
    <col min="1798" max="2051" width="4.296875" style="68"/>
    <col min="2052" max="2052" width="7.3984375" style="68" bestFit="1" customWidth="1"/>
    <col min="2053" max="2053" width="4.296875" style="68" customWidth="1"/>
    <col min="2054" max="2307" width="4.296875" style="68"/>
    <col min="2308" max="2308" width="7.3984375" style="68" bestFit="1" customWidth="1"/>
    <col min="2309" max="2309" width="4.296875" style="68" customWidth="1"/>
    <col min="2310" max="2563" width="4.296875" style="68"/>
    <col min="2564" max="2564" width="7.3984375" style="68" bestFit="1" customWidth="1"/>
    <col min="2565" max="2565" width="4.296875" style="68" customWidth="1"/>
    <col min="2566" max="2819" width="4.296875" style="68"/>
    <col min="2820" max="2820" width="7.3984375" style="68" bestFit="1" customWidth="1"/>
    <col min="2821" max="2821" width="4.296875" style="68" customWidth="1"/>
    <col min="2822" max="3075" width="4.296875" style="68"/>
    <col min="3076" max="3076" width="7.3984375" style="68" bestFit="1" customWidth="1"/>
    <col min="3077" max="3077" width="4.296875" style="68" customWidth="1"/>
    <col min="3078" max="3331" width="4.296875" style="68"/>
    <col min="3332" max="3332" width="7.3984375" style="68" bestFit="1" customWidth="1"/>
    <col min="3333" max="3333" width="4.296875" style="68" customWidth="1"/>
    <col min="3334" max="3587" width="4.296875" style="68"/>
    <col min="3588" max="3588" width="7.3984375" style="68" bestFit="1" customWidth="1"/>
    <col min="3589" max="3589" width="4.296875" style="68" customWidth="1"/>
    <col min="3590" max="3843" width="4.296875" style="68"/>
    <col min="3844" max="3844" width="7.3984375" style="68" bestFit="1" customWidth="1"/>
    <col min="3845" max="3845" width="4.296875" style="68" customWidth="1"/>
    <col min="3846" max="4099" width="4.296875" style="68"/>
    <col min="4100" max="4100" width="7.3984375" style="68" bestFit="1" customWidth="1"/>
    <col min="4101" max="4101" width="4.296875" style="68" customWidth="1"/>
    <col min="4102" max="4355" width="4.296875" style="68"/>
    <col min="4356" max="4356" width="7.3984375" style="68" bestFit="1" customWidth="1"/>
    <col min="4357" max="4357" width="4.296875" style="68" customWidth="1"/>
    <col min="4358" max="4611" width="4.296875" style="68"/>
    <col min="4612" max="4612" width="7.3984375" style="68" bestFit="1" customWidth="1"/>
    <col min="4613" max="4613" width="4.296875" style="68" customWidth="1"/>
    <col min="4614" max="4867" width="4.296875" style="68"/>
    <col min="4868" max="4868" width="7.3984375" style="68" bestFit="1" customWidth="1"/>
    <col min="4869" max="4869" width="4.296875" style="68" customWidth="1"/>
    <col min="4870" max="5123" width="4.296875" style="68"/>
    <col min="5124" max="5124" width="7.3984375" style="68" bestFit="1" customWidth="1"/>
    <col min="5125" max="5125" width="4.296875" style="68" customWidth="1"/>
    <col min="5126" max="5379" width="4.296875" style="68"/>
    <col min="5380" max="5380" width="7.3984375" style="68" bestFit="1" customWidth="1"/>
    <col min="5381" max="5381" width="4.296875" style="68" customWidth="1"/>
    <col min="5382" max="5635" width="4.296875" style="68"/>
    <col min="5636" max="5636" width="7.3984375" style="68" bestFit="1" customWidth="1"/>
    <col min="5637" max="5637" width="4.296875" style="68" customWidth="1"/>
    <col min="5638" max="5891" width="4.296875" style="68"/>
    <col min="5892" max="5892" width="7.3984375" style="68" bestFit="1" customWidth="1"/>
    <col min="5893" max="5893" width="4.296875" style="68" customWidth="1"/>
    <col min="5894" max="6147" width="4.296875" style="68"/>
    <col min="6148" max="6148" width="7.3984375" style="68" bestFit="1" customWidth="1"/>
    <col min="6149" max="6149" width="4.296875" style="68" customWidth="1"/>
    <col min="6150" max="6403" width="4.296875" style="68"/>
    <col min="6404" max="6404" width="7.3984375" style="68" bestFit="1" customWidth="1"/>
    <col min="6405" max="6405" width="4.296875" style="68" customWidth="1"/>
    <col min="6406" max="6659" width="4.296875" style="68"/>
    <col min="6660" max="6660" width="7.3984375" style="68" bestFit="1" customWidth="1"/>
    <col min="6661" max="6661" width="4.296875" style="68" customWidth="1"/>
    <col min="6662" max="6915" width="4.296875" style="68"/>
    <col min="6916" max="6916" width="7.3984375" style="68" bestFit="1" customWidth="1"/>
    <col min="6917" max="6917" width="4.296875" style="68" customWidth="1"/>
    <col min="6918" max="7171" width="4.296875" style="68"/>
    <col min="7172" max="7172" width="7.3984375" style="68" bestFit="1" customWidth="1"/>
    <col min="7173" max="7173" width="4.296875" style="68" customWidth="1"/>
    <col min="7174" max="7427" width="4.296875" style="68"/>
    <col min="7428" max="7428" width="7.3984375" style="68" bestFit="1" customWidth="1"/>
    <col min="7429" max="7429" width="4.296875" style="68" customWidth="1"/>
    <col min="7430" max="7683" width="4.296875" style="68"/>
    <col min="7684" max="7684" width="7.3984375" style="68" bestFit="1" customWidth="1"/>
    <col min="7685" max="7685" width="4.296875" style="68" customWidth="1"/>
    <col min="7686" max="7939" width="4.296875" style="68"/>
    <col min="7940" max="7940" width="7.3984375" style="68" bestFit="1" customWidth="1"/>
    <col min="7941" max="7941" width="4.296875" style="68" customWidth="1"/>
    <col min="7942" max="8195" width="4.296875" style="68"/>
    <col min="8196" max="8196" width="7.3984375" style="68" bestFit="1" customWidth="1"/>
    <col min="8197" max="8197" width="4.296875" style="68" customWidth="1"/>
    <col min="8198" max="8451" width="4.296875" style="68"/>
    <col min="8452" max="8452" width="7.3984375" style="68" bestFit="1" customWidth="1"/>
    <col min="8453" max="8453" width="4.296875" style="68" customWidth="1"/>
    <col min="8454" max="8707" width="4.296875" style="68"/>
    <col min="8708" max="8708" width="7.3984375" style="68" bestFit="1" customWidth="1"/>
    <col min="8709" max="8709" width="4.296875" style="68" customWidth="1"/>
    <col min="8710" max="8963" width="4.296875" style="68"/>
    <col min="8964" max="8964" width="7.3984375" style="68" bestFit="1" customWidth="1"/>
    <col min="8965" max="8965" width="4.296875" style="68" customWidth="1"/>
    <col min="8966" max="9219" width="4.296875" style="68"/>
    <col min="9220" max="9220" width="7.3984375" style="68" bestFit="1" customWidth="1"/>
    <col min="9221" max="9221" width="4.296875" style="68" customWidth="1"/>
    <col min="9222" max="9475" width="4.296875" style="68"/>
    <col min="9476" max="9476" width="7.3984375" style="68" bestFit="1" customWidth="1"/>
    <col min="9477" max="9477" width="4.296875" style="68" customWidth="1"/>
    <col min="9478" max="9731" width="4.296875" style="68"/>
    <col min="9732" max="9732" width="7.3984375" style="68" bestFit="1" customWidth="1"/>
    <col min="9733" max="9733" width="4.296875" style="68" customWidth="1"/>
    <col min="9734" max="9987" width="4.296875" style="68"/>
    <col min="9988" max="9988" width="7.3984375" style="68" bestFit="1" customWidth="1"/>
    <col min="9989" max="9989" width="4.296875" style="68" customWidth="1"/>
    <col min="9990" max="10243" width="4.296875" style="68"/>
    <col min="10244" max="10244" width="7.3984375" style="68" bestFit="1" customWidth="1"/>
    <col min="10245" max="10245" width="4.296875" style="68" customWidth="1"/>
    <col min="10246" max="10499" width="4.296875" style="68"/>
    <col min="10500" max="10500" width="7.3984375" style="68" bestFit="1" customWidth="1"/>
    <col min="10501" max="10501" width="4.296875" style="68" customWidth="1"/>
    <col min="10502" max="10755" width="4.296875" style="68"/>
    <col min="10756" max="10756" width="7.3984375" style="68" bestFit="1" customWidth="1"/>
    <col min="10757" max="10757" width="4.296875" style="68" customWidth="1"/>
    <col min="10758" max="11011" width="4.296875" style="68"/>
    <col min="11012" max="11012" width="7.3984375" style="68" bestFit="1" customWidth="1"/>
    <col min="11013" max="11013" width="4.296875" style="68" customWidth="1"/>
    <col min="11014" max="11267" width="4.296875" style="68"/>
    <col min="11268" max="11268" width="7.3984375" style="68" bestFit="1" customWidth="1"/>
    <col min="11269" max="11269" width="4.296875" style="68" customWidth="1"/>
    <col min="11270" max="11523" width="4.296875" style="68"/>
    <col min="11524" max="11524" width="7.3984375" style="68" bestFit="1" customWidth="1"/>
    <col min="11525" max="11525" width="4.296875" style="68" customWidth="1"/>
    <col min="11526" max="11779" width="4.296875" style="68"/>
    <col min="11780" max="11780" width="7.3984375" style="68" bestFit="1" customWidth="1"/>
    <col min="11781" max="11781" width="4.296875" style="68" customWidth="1"/>
    <col min="11782" max="12035" width="4.296875" style="68"/>
    <col min="12036" max="12036" width="7.3984375" style="68" bestFit="1" customWidth="1"/>
    <col min="12037" max="12037" width="4.296875" style="68" customWidth="1"/>
    <col min="12038" max="12291" width="4.296875" style="68"/>
    <col min="12292" max="12292" width="7.3984375" style="68" bestFit="1" customWidth="1"/>
    <col min="12293" max="12293" width="4.296875" style="68" customWidth="1"/>
    <col min="12294" max="12547" width="4.296875" style="68"/>
    <col min="12548" max="12548" width="7.3984375" style="68" bestFit="1" customWidth="1"/>
    <col min="12549" max="12549" width="4.296875" style="68" customWidth="1"/>
    <col min="12550" max="12803" width="4.296875" style="68"/>
    <col min="12804" max="12804" width="7.3984375" style="68" bestFit="1" customWidth="1"/>
    <col min="12805" max="12805" width="4.296875" style="68" customWidth="1"/>
    <col min="12806" max="13059" width="4.296875" style="68"/>
    <col min="13060" max="13060" width="7.3984375" style="68" bestFit="1" customWidth="1"/>
    <col min="13061" max="13061" width="4.296875" style="68" customWidth="1"/>
    <col min="13062" max="13315" width="4.296875" style="68"/>
    <col min="13316" max="13316" width="7.3984375" style="68" bestFit="1" customWidth="1"/>
    <col min="13317" max="13317" width="4.296875" style="68" customWidth="1"/>
    <col min="13318" max="13571" width="4.296875" style="68"/>
    <col min="13572" max="13572" width="7.3984375" style="68" bestFit="1" customWidth="1"/>
    <col min="13573" max="13573" width="4.296875" style="68" customWidth="1"/>
    <col min="13574" max="13827" width="4.296875" style="68"/>
    <col min="13828" max="13828" width="7.3984375" style="68" bestFit="1" customWidth="1"/>
    <col min="13829" max="13829" width="4.296875" style="68" customWidth="1"/>
    <col min="13830" max="14083" width="4.296875" style="68"/>
    <col min="14084" max="14084" width="7.3984375" style="68" bestFit="1" customWidth="1"/>
    <col min="14085" max="14085" width="4.296875" style="68" customWidth="1"/>
    <col min="14086" max="14339" width="4.296875" style="68"/>
    <col min="14340" max="14340" width="7.3984375" style="68" bestFit="1" customWidth="1"/>
    <col min="14341" max="14341" width="4.296875" style="68" customWidth="1"/>
    <col min="14342" max="14595" width="4.296875" style="68"/>
    <col min="14596" max="14596" width="7.3984375" style="68" bestFit="1" customWidth="1"/>
    <col min="14597" max="14597" width="4.296875" style="68" customWidth="1"/>
    <col min="14598" max="14851" width="4.296875" style="68"/>
    <col min="14852" max="14852" width="7.3984375" style="68" bestFit="1" customWidth="1"/>
    <col min="14853" max="14853" width="4.296875" style="68" customWidth="1"/>
    <col min="14854" max="15107" width="4.296875" style="68"/>
    <col min="15108" max="15108" width="7.3984375" style="68" bestFit="1" customWidth="1"/>
    <col min="15109" max="15109" width="4.296875" style="68" customWidth="1"/>
    <col min="15110" max="15363" width="4.296875" style="68"/>
    <col min="15364" max="15364" width="7.3984375" style="68" bestFit="1" customWidth="1"/>
    <col min="15365" max="15365" width="4.296875" style="68" customWidth="1"/>
    <col min="15366" max="15619" width="4.296875" style="68"/>
    <col min="15620" max="15620" width="7.3984375" style="68" bestFit="1" customWidth="1"/>
    <col min="15621" max="15621" width="4.296875" style="68" customWidth="1"/>
    <col min="15622" max="15875" width="4.296875" style="68"/>
    <col min="15876" max="15876" width="7.3984375" style="68" bestFit="1" customWidth="1"/>
    <col min="15877" max="15877" width="4.296875" style="68" customWidth="1"/>
    <col min="15878" max="16131" width="4.296875" style="68"/>
    <col min="16132" max="16132" width="7.3984375" style="68" bestFit="1" customWidth="1"/>
    <col min="16133" max="16133" width="4.296875" style="68" customWidth="1"/>
    <col min="16134" max="16384" width="4.296875" style="68"/>
  </cols>
  <sheetData>
    <row r="1" spans="1:25" s="53" customFormat="1" ht="18" customHeight="1">
      <c r="A1" s="658" t="s">
        <v>87</v>
      </c>
      <c r="B1" s="658"/>
      <c r="C1" s="658"/>
      <c r="D1" s="658"/>
      <c r="E1" s="658"/>
      <c r="F1" s="658"/>
      <c r="G1" s="658"/>
      <c r="H1" s="658"/>
      <c r="I1" s="658"/>
      <c r="J1" s="658"/>
      <c r="K1" s="658"/>
      <c r="L1" s="658"/>
      <c r="M1" s="658"/>
      <c r="N1" s="658"/>
      <c r="O1" s="658"/>
      <c r="P1" s="658"/>
      <c r="Q1" s="658"/>
      <c r="R1" s="658"/>
      <c r="S1" s="658"/>
      <c r="T1" s="658"/>
      <c r="U1" s="658"/>
      <c r="V1" s="658"/>
      <c r="W1" s="658"/>
      <c r="X1" s="658"/>
      <c r="Y1" s="658"/>
    </row>
    <row r="2" spans="1:25" s="54" customFormat="1" ht="15" customHeight="1" thickBot="1">
      <c r="J2" s="55"/>
      <c r="N2" s="55"/>
      <c r="O2" s="55"/>
      <c r="P2" s="55"/>
      <c r="Q2" s="55"/>
      <c r="R2" s="55"/>
      <c r="S2" s="55"/>
      <c r="T2" s="55"/>
      <c r="U2" s="55"/>
      <c r="V2" s="55"/>
      <c r="W2" s="55"/>
      <c r="X2" s="628" t="s">
        <v>54</v>
      </c>
      <c r="Y2" s="628"/>
    </row>
    <row r="3" spans="1:25" s="56" customFormat="1" ht="19.5" customHeight="1">
      <c r="A3" s="659" t="s">
        <v>390</v>
      </c>
      <c r="B3" s="659"/>
      <c r="C3" s="660"/>
      <c r="D3" s="119" t="s">
        <v>88</v>
      </c>
      <c r="E3" s="120"/>
      <c r="F3" s="121"/>
      <c r="G3" s="121"/>
      <c r="H3" s="121"/>
      <c r="I3" s="519"/>
      <c r="J3" s="517" t="s">
        <v>89</v>
      </c>
      <c r="K3" s="121"/>
      <c r="L3" s="121"/>
      <c r="M3" s="121"/>
      <c r="N3" s="121"/>
      <c r="O3" s="121"/>
      <c r="P3" s="121"/>
      <c r="Q3" s="519"/>
      <c r="R3" s="661" t="s">
        <v>90</v>
      </c>
      <c r="S3" s="662"/>
      <c r="T3" s="662"/>
      <c r="U3" s="662"/>
      <c r="V3" s="662"/>
      <c r="W3" s="662"/>
      <c r="X3" s="662"/>
      <c r="Y3" s="662"/>
    </row>
    <row r="4" spans="1:25" s="56" customFormat="1" ht="19.5" customHeight="1">
      <c r="A4" s="663" t="s">
        <v>391</v>
      </c>
      <c r="B4" s="663"/>
      <c r="C4" s="664"/>
      <c r="D4" s="665" t="s">
        <v>91</v>
      </c>
      <c r="E4" s="666"/>
      <c r="F4" s="655" t="s">
        <v>89</v>
      </c>
      <c r="G4" s="654"/>
      <c r="H4" s="655" t="s">
        <v>90</v>
      </c>
      <c r="I4" s="667"/>
      <c r="J4" s="653" t="s">
        <v>92</v>
      </c>
      <c r="K4" s="654"/>
      <c r="L4" s="655" t="s">
        <v>93</v>
      </c>
      <c r="M4" s="654"/>
      <c r="N4" s="649" t="s">
        <v>94</v>
      </c>
      <c r="O4" s="650"/>
      <c r="P4" s="651" t="s">
        <v>95</v>
      </c>
      <c r="Q4" s="652"/>
      <c r="R4" s="653" t="s">
        <v>92</v>
      </c>
      <c r="S4" s="654"/>
      <c r="T4" s="655" t="s">
        <v>93</v>
      </c>
      <c r="U4" s="654"/>
      <c r="V4" s="649" t="s">
        <v>94</v>
      </c>
      <c r="W4" s="656"/>
      <c r="X4" s="651" t="s">
        <v>95</v>
      </c>
      <c r="Y4" s="657"/>
    </row>
    <row r="5" spans="1:25" s="57" customFormat="1" ht="19.5" customHeight="1">
      <c r="A5" s="646" t="s">
        <v>96</v>
      </c>
      <c r="B5" s="646"/>
      <c r="C5" s="647"/>
      <c r="D5" s="648">
        <f>SUM(D6:D20)</f>
        <v>162173</v>
      </c>
      <c r="E5" s="643"/>
      <c r="F5" s="643">
        <f t="shared" ref="F5:X5" si="0">SUM(F6:F20)</f>
        <v>81781</v>
      </c>
      <c r="G5" s="643"/>
      <c r="H5" s="643">
        <f t="shared" si="0"/>
        <v>80392</v>
      </c>
      <c r="I5" s="644"/>
      <c r="J5" s="643">
        <f t="shared" si="0"/>
        <v>28721</v>
      </c>
      <c r="K5" s="643"/>
      <c r="L5" s="643">
        <f t="shared" si="0"/>
        <v>46604</v>
      </c>
      <c r="M5" s="643"/>
      <c r="N5" s="643">
        <f t="shared" si="0"/>
        <v>2079</v>
      </c>
      <c r="O5" s="643"/>
      <c r="P5" s="643">
        <f t="shared" si="0"/>
        <v>2820</v>
      </c>
      <c r="Q5" s="644"/>
      <c r="R5" s="643">
        <f t="shared" si="0"/>
        <v>18436</v>
      </c>
      <c r="S5" s="643"/>
      <c r="T5" s="643">
        <f>SUM(T6:T20)</f>
        <v>46756</v>
      </c>
      <c r="U5" s="643"/>
      <c r="V5" s="643">
        <f t="shared" si="0"/>
        <v>10385</v>
      </c>
      <c r="W5" s="643"/>
      <c r="X5" s="643">
        <f t="shared" si="0"/>
        <v>3940</v>
      </c>
      <c r="Y5" s="645"/>
    </row>
    <row r="6" spans="1:25" s="56" customFormat="1" ht="19.5" customHeight="1">
      <c r="A6" s="639" t="s">
        <v>97</v>
      </c>
      <c r="B6" s="639"/>
      <c r="C6" s="641"/>
      <c r="D6" s="640">
        <f>F6+H6</f>
        <v>11736</v>
      </c>
      <c r="E6" s="636"/>
      <c r="F6" s="636">
        <v>6500</v>
      </c>
      <c r="G6" s="636"/>
      <c r="H6" s="636">
        <v>5236</v>
      </c>
      <c r="I6" s="637"/>
      <c r="J6" s="636">
        <v>6361</v>
      </c>
      <c r="K6" s="636"/>
      <c r="L6" s="636">
        <v>31</v>
      </c>
      <c r="M6" s="636"/>
      <c r="N6" s="636">
        <v>0</v>
      </c>
      <c r="O6" s="636"/>
      <c r="P6" s="636">
        <v>3</v>
      </c>
      <c r="Q6" s="637"/>
      <c r="R6" s="636">
        <v>5148</v>
      </c>
      <c r="S6" s="636"/>
      <c r="T6" s="636">
        <v>41</v>
      </c>
      <c r="U6" s="636"/>
      <c r="V6" s="636">
        <v>0</v>
      </c>
      <c r="W6" s="636"/>
      <c r="X6" s="636">
        <v>4</v>
      </c>
      <c r="Y6" s="638"/>
    </row>
    <row r="7" spans="1:25" s="56" customFormat="1" ht="19.5" customHeight="1">
      <c r="A7" s="639" t="s">
        <v>98</v>
      </c>
      <c r="B7" s="639"/>
      <c r="C7" s="641"/>
      <c r="D7" s="640">
        <f t="shared" ref="D7:D20" si="1">F7+H7</f>
        <v>14719</v>
      </c>
      <c r="E7" s="636"/>
      <c r="F7" s="636">
        <v>8838</v>
      </c>
      <c r="G7" s="636"/>
      <c r="H7" s="636">
        <v>5881</v>
      </c>
      <c r="I7" s="637"/>
      <c r="J7" s="636">
        <v>8231</v>
      </c>
      <c r="K7" s="636"/>
      <c r="L7" s="636">
        <v>313</v>
      </c>
      <c r="M7" s="636"/>
      <c r="N7" s="636">
        <v>2</v>
      </c>
      <c r="O7" s="636"/>
      <c r="P7" s="636">
        <v>13</v>
      </c>
      <c r="Q7" s="637"/>
      <c r="R7" s="636">
        <v>5248</v>
      </c>
      <c r="S7" s="636"/>
      <c r="T7" s="636">
        <v>468</v>
      </c>
      <c r="U7" s="636"/>
      <c r="V7" s="636">
        <v>0</v>
      </c>
      <c r="W7" s="636"/>
      <c r="X7" s="636">
        <v>24</v>
      </c>
      <c r="Y7" s="638"/>
    </row>
    <row r="8" spans="1:25" s="56" customFormat="1" ht="19.5" customHeight="1">
      <c r="A8" s="639" t="s">
        <v>99</v>
      </c>
      <c r="B8" s="639"/>
      <c r="C8" s="641"/>
      <c r="D8" s="640">
        <f t="shared" si="1"/>
        <v>10368</v>
      </c>
      <c r="E8" s="636"/>
      <c r="F8" s="636">
        <v>5458</v>
      </c>
      <c r="G8" s="636"/>
      <c r="H8" s="636">
        <v>4910</v>
      </c>
      <c r="I8" s="637"/>
      <c r="J8" s="636">
        <v>3617</v>
      </c>
      <c r="K8" s="636"/>
      <c r="L8" s="636">
        <v>1544</v>
      </c>
      <c r="M8" s="636"/>
      <c r="N8" s="636">
        <v>1</v>
      </c>
      <c r="O8" s="636"/>
      <c r="P8" s="636">
        <v>58</v>
      </c>
      <c r="Q8" s="637"/>
      <c r="R8" s="636">
        <v>2550</v>
      </c>
      <c r="S8" s="636"/>
      <c r="T8" s="636">
        <v>2113</v>
      </c>
      <c r="U8" s="636"/>
      <c r="V8" s="636">
        <v>2</v>
      </c>
      <c r="W8" s="636"/>
      <c r="X8" s="636">
        <v>124</v>
      </c>
      <c r="Y8" s="638"/>
    </row>
    <row r="9" spans="1:25" s="56" customFormat="1" ht="19.5" customHeight="1">
      <c r="A9" s="639" t="s">
        <v>100</v>
      </c>
      <c r="B9" s="639"/>
      <c r="C9" s="641"/>
      <c r="D9" s="640">
        <f t="shared" si="1"/>
        <v>11408</v>
      </c>
      <c r="E9" s="636"/>
      <c r="F9" s="636">
        <v>5999</v>
      </c>
      <c r="G9" s="636"/>
      <c r="H9" s="636">
        <v>5409</v>
      </c>
      <c r="I9" s="637"/>
      <c r="J9" s="636">
        <v>2458</v>
      </c>
      <c r="K9" s="636"/>
      <c r="L9" s="636">
        <v>3197</v>
      </c>
      <c r="M9" s="636"/>
      <c r="N9" s="636">
        <v>4</v>
      </c>
      <c r="O9" s="636"/>
      <c r="P9" s="636">
        <v>132</v>
      </c>
      <c r="Q9" s="637"/>
      <c r="R9" s="636">
        <v>1400</v>
      </c>
      <c r="S9" s="636"/>
      <c r="T9" s="636">
        <v>3692</v>
      </c>
      <c r="U9" s="636"/>
      <c r="V9" s="636">
        <v>11</v>
      </c>
      <c r="W9" s="636"/>
      <c r="X9" s="636">
        <v>218</v>
      </c>
      <c r="Y9" s="638"/>
    </row>
    <row r="10" spans="1:25" s="56" customFormat="1" ht="19.5" customHeight="1">
      <c r="A10" s="639" t="s">
        <v>101</v>
      </c>
      <c r="B10" s="639"/>
      <c r="C10" s="641"/>
      <c r="D10" s="640">
        <f t="shared" si="1"/>
        <v>12587</v>
      </c>
      <c r="E10" s="636"/>
      <c r="F10" s="636">
        <v>6562</v>
      </c>
      <c r="G10" s="636"/>
      <c r="H10" s="636">
        <v>6025</v>
      </c>
      <c r="I10" s="637"/>
      <c r="J10" s="636">
        <v>2047</v>
      </c>
      <c r="K10" s="636"/>
      <c r="L10" s="636">
        <v>4123</v>
      </c>
      <c r="M10" s="636"/>
      <c r="N10" s="636">
        <v>7</v>
      </c>
      <c r="O10" s="636"/>
      <c r="P10" s="636">
        <v>200</v>
      </c>
      <c r="Q10" s="637"/>
      <c r="R10" s="636">
        <v>1039</v>
      </c>
      <c r="S10" s="636"/>
      <c r="T10" s="636">
        <v>4586</v>
      </c>
      <c r="U10" s="636"/>
      <c r="V10" s="636">
        <v>16</v>
      </c>
      <c r="W10" s="636"/>
      <c r="X10" s="636">
        <v>328</v>
      </c>
      <c r="Y10" s="638"/>
    </row>
    <row r="11" spans="1:25" s="56" customFormat="1" ht="19.5" customHeight="1">
      <c r="A11" s="639" t="s">
        <v>102</v>
      </c>
      <c r="B11" s="639"/>
      <c r="C11" s="641"/>
      <c r="D11" s="640">
        <f t="shared" si="1"/>
        <v>14458</v>
      </c>
      <c r="E11" s="636"/>
      <c r="F11" s="636">
        <v>7437</v>
      </c>
      <c r="G11" s="636"/>
      <c r="H11" s="636">
        <v>7021</v>
      </c>
      <c r="I11" s="637"/>
      <c r="J11" s="636">
        <v>1909</v>
      </c>
      <c r="K11" s="636"/>
      <c r="L11" s="636">
        <v>5045</v>
      </c>
      <c r="M11" s="636"/>
      <c r="N11" s="636">
        <v>13</v>
      </c>
      <c r="O11" s="636"/>
      <c r="P11" s="636">
        <v>323</v>
      </c>
      <c r="Q11" s="637"/>
      <c r="R11" s="636">
        <v>982</v>
      </c>
      <c r="S11" s="636"/>
      <c r="T11" s="636">
        <v>5395</v>
      </c>
      <c r="U11" s="636"/>
      <c r="V11" s="636">
        <v>42</v>
      </c>
      <c r="W11" s="636"/>
      <c r="X11" s="636">
        <v>556</v>
      </c>
      <c r="Y11" s="638"/>
    </row>
    <row r="12" spans="1:25" s="56" customFormat="1" ht="19.5" customHeight="1">
      <c r="A12" s="639" t="s">
        <v>103</v>
      </c>
      <c r="B12" s="639"/>
      <c r="C12" s="641"/>
      <c r="D12" s="640">
        <f t="shared" si="1"/>
        <v>12118</v>
      </c>
      <c r="E12" s="636"/>
      <c r="F12" s="636">
        <v>6171</v>
      </c>
      <c r="G12" s="636"/>
      <c r="H12" s="636">
        <v>5947</v>
      </c>
      <c r="I12" s="637"/>
      <c r="J12" s="636">
        <v>1325</v>
      </c>
      <c r="K12" s="636"/>
      <c r="L12" s="636">
        <v>4334</v>
      </c>
      <c r="M12" s="636"/>
      <c r="N12" s="636">
        <v>25</v>
      </c>
      <c r="O12" s="636"/>
      <c r="P12" s="636">
        <v>380</v>
      </c>
      <c r="Q12" s="637"/>
      <c r="R12" s="636">
        <v>628</v>
      </c>
      <c r="S12" s="636"/>
      <c r="T12" s="636">
        <v>4657</v>
      </c>
      <c r="U12" s="636"/>
      <c r="V12" s="636">
        <v>71</v>
      </c>
      <c r="W12" s="636"/>
      <c r="X12" s="636">
        <v>534</v>
      </c>
      <c r="Y12" s="638"/>
    </row>
    <row r="13" spans="1:25" s="56" customFormat="1" ht="19.5" customHeight="1">
      <c r="A13" s="639" t="s">
        <v>104</v>
      </c>
      <c r="B13" s="639"/>
      <c r="C13" s="641"/>
      <c r="D13" s="640">
        <f t="shared" si="1"/>
        <v>11122</v>
      </c>
      <c r="E13" s="636"/>
      <c r="F13" s="636">
        <v>5614</v>
      </c>
      <c r="G13" s="636"/>
      <c r="H13" s="636">
        <v>5508</v>
      </c>
      <c r="I13" s="637"/>
      <c r="J13" s="636">
        <v>897</v>
      </c>
      <c r="K13" s="636"/>
      <c r="L13" s="636">
        <v>4234</v>
      </c>
      <c r="M13" s="636"/>
      <c r="N13" s="636">
        <v>36</v>
      </c>
      <c r="O13" s="636"/>
      <c r="P13" s="636">
        <v>368</v>
      </c>
      <c r="Q13" s="637"/>
      <c r="R13" s="636">
        <v>376</v>
      </c>
      <c r="S13" s="636"/>
      <c r="T13" s="636">
        <v>4488</v>
      </c>
      <c r="U13" s="636"/>
      <c r="V13" s="636">
        <v>137</v>
      </c>
      <c r="W13" s="636"/>
      <c r="X13" s="636">
        <v>458</v>
      </c>
      <c r="Y13" s="638"/>
    </row>
    <row r="14" spans="1:25" s="56" customFormat="1" ht="19.5" customHeight="1">
      <c r="A14" s="639" t="s">
        <v>105</v>
      </c>
      <c r="B14" s="639"/>
      <c r="C14" s="641"/>
      <c r="D14" s="640">
        <f t="shared" si="1"/>
        <v>10300</v>
      </c>
      <c r="E14" s="636"/>
      <c r="F14" s="636">
        <v>5074</v>
      </c>
      <c r="G14" s="636"/>
      <c r="H14" s="636">
        <v>5226</v>
      </c>
      <c r="I14" s="637"/>
      <c r="J14" s="636">
        <v>594</v>
      </c>
      <c r="K14" s="636"/>
      <c r="L14" s="636">
        <v>4049</v>
      </c>
      <c r="M14" s="636"/>
      <c r="N14" s="636">
        <v>55</v>
      </c>
      <c r="O14" s="636"/>
      <c r="P14" s="636">
        <v>331</v>
      </c>
      <c r="Q14" s="637"/>
      <c r="R14" s="636">
        <v>273</v>
      </c>
      <c r="S14" s="636"/>
      <c r="T14" s="636">
        <v>4301</v>
      </c>
      <c r="U14" s="636"/>
      <c r="V14" s="636">
        <v>246</v>
      </c>
      <c r="W14" s="636"/>
      <c r="X14" s="636">
        <v>368</v>
      </c>
      <c r="Y14" s="638"/>
    </row>
    <row r="15" spans="1:25" s="56" customFormat="1" ht="19.5" customHeight="1">
      <c r="A15" s="639" t="s">
        <v>106</v>
      </c>
      <c r="B15" s="639"/>
      <c r="C15" s="641"/>
      <c r="D15" s="640">
        <f t="shared" si="1"/>
        <v>11148</v>
      </c>
      <c r="E15" s="636"/>
      <c r="F15" s="636">
        <v>5539</v>
      </c>
      <c r="G15" s="636"/>
      <c r="H15" s="636">
        <v>5609</v>
      </c>
      <c r="I15" s="637"/>
      <c r="J15" s="636">
        <v>539</v>
      </c>
      <c r="K15" s="636"/>
      <c r="L15" s="636">
        <v>4512</v>
      </c>
      <c r="M15" s="636"/>
      <c r="N15" s="636">
        <v>146</v>
      </c>
      <c r="O15" s="636"/>
      <c r="P15" s="636">
        <v>298</v>
      </c>
      <c r="Q15" s="637"/>
      <c r="R15" s="636">
        <v>190</v>
      </c>
      <c r="S15" s="636"/>
      <c r="T15" s="636">
        <v>4547</v>
      </c>
      <c r="U15" s="636"/>
      <c r="V15" s="636">
        <v>479</v>
      </c>
      <c r="W15" s="636"/>
      <c r="X15" s="636">
        <v>357</v>
      </c>
      <c r="Y15" s="638"/>
    </row>
    <row r="16" spans="1:25" s="56" customFormat="1" ht="19.5" customHeight="1">
      <c r="A16" s="639" t="s">
        <v>107</v>
      </c>
      <c r="B16" s="639"/>
      <c r="C16" s="641"/>
      <c r="D16" s="640">
        <f t="shared" si="1"/>
        <v>13156</v>
      </c>
      <c r="E16" s="636"/>
      <c r="F16" s="636">
        <v>6396</v>
      </c>
      <c r="G16" s="636"/>
      <c r="H16" s="636">
        <v>6760</v>
      </c>
      <c r="I16" s="637"/>
      <c r="J16" s="636">
        <v>442</v>
      </c>
      <c r="K16" s="636"/>
      <c r="L16" s="636">
        <v>5318</v>
      </c>
      <c r="M16" s="636"/>
      <c r="N16" s="636">
        <v>250</v>
      </c>
      <c r="O16" s="636"/>
      <c r="P16" s="636">
        <v>338</v>
      </c>
      <c r="Q16" s="637"/>
      <c r="R16" s="636">
        <v>204</v>
      </c>
      <c r="S16" s="636"/>
      <c r="T16" s="636">
        <v>5156</v>
      </c>
      <c r="U16" s="636"/>
      <c r="V16" s="636">
        <v>950</v>
      </c>
      <c r="W16" s="636"/>
      <c r="X16" s="636">
        <v>408</v>
      </c>
      <c r="Y16" s="642"/>
    </row>
    <row r="17" spans="1:25" s="56" customFormat="1" ht="19.5" customHeight="1">
      <c r="A17" s="639" t="s">
        <v>108</v>
      </c>
      <c r="B17" s="639"/>
      <c r="C17" s="641"/>
      <c r="D17" s="640">
        <f t="shared" si="1"/>
        <v>10011</v>
      </c>
      <c r="E17" s="636"/>
      <c r="F17" s="636">
        <v>4859</v>
      </c>
      <c r="G17" s="636"/>
      <c r="H17" s="636">
        <v>5152</v>
      </c>
      <c r="I17" s="637"/>
      <c r="J17" s="636">
        <v>151</v>
      </c>
      <c r="K17" s="636"/>
      <c r="L17" s="636">
        <v>4184</v>
      </c>
      <c r="M17" s="636"/>
      <c r="N17" s="636">
        <v>290</v>
      </c>
      <c r="O17" s="636"/>
      <c r="P17" s="636">
        <v>205</v>
      </c>
      <c r="Q17" s="637"/>
      <c r="R17" s="636">
        <v>152</v>
      </c>
      <c r="S17" s="636"/>
      <c r="T17" s="636">
        <v>3506</v>
      </c>
      <c r="U17" s="636"/>
      <c r="V17" s="636">
        <v>1225</v>
      </c>
      <c r="W17" s="636"/>
      <c r="X17" s="636">
        <v>236</v>
      </c>
      <c r="Y17" s="638"/>
    </row>
    <row r="18" spans="1:25" s="56" customFormat="1" ht="19.5" customHeight="1">
      <c r="A18" s="639" t="s">
        <v>109</v>
      </c>
      <c r="B18" s="639"/>
      <c r="C18" s="641"/>
      <c r="D18" s="640">
        <f t="shared" si="1"/>
        <v>6955</v>
      </c>
      <c r="E18" s="636"/>
      <c r="F18" s="636">
        <v>3163</v>
      </c>
      <c r="G18" s="636"/>
      <c r="H18" s="636">
        <v>3792</v>
      </c>
      <c r="I18" s="637"/>
      <c r="J18" s="636">
        <v>74</v>
      </c>
      <c r="K18" s="636"/>
      <c r="L18" s="636">
        <v>2661</v>
      </c>
      <c r="M18" s="636"/>
      <c r="N18" s="636">
        <v>310</v>
      </c>
      <c r="O18" s="636"/>
      <c r="P18" s="636">
        <v>95</v>
      </c>
      <c r="Q18" s="637"/>
      <c r="R18" s="636">
        <v>91</v>
      </c>
      <c r="S18" s="636"/>
      <c r="T18" s="636">
        <v>1982</v>
      </c>
      <c r="U18" s="636"/>
      <c r="V18" s="636">
        <v>1538</v>
      </c>
      <c r="W18" s="636"/>
      <c r="X18" s="636">
        <v>145</v>
      </c>
      <c r="Y18" s="638"/>
    </row>
    <row r="19" spans="1:25" s="56" customFormat="1" ht="19.5" customHeight="1">
      <c r="A19" s="639" t="s">
        <v>110</v>
      </c>
      <c r="B19" s="639"/>
      <c r="C19" s="641"/>
      <c r="D19" s="640">
        <f t="shared" si="1"/>
        <v>5743</v>
      </c>
      <c r="E19" s="636"/>
      <c r="F19" s="636">
        <v>2297</v>
      </c>
      <c r="G19" s="636"/>
      <c r="H19" s="636">
        <v>3446</v>
      </c>
      <c r="I19" s="637"/>
      <c r="J19" s="636">
        <v>58</v>
      </c>
      <c r="K19" s="636"/>
      <c r="L19" s="636">
        <v>1816</v>
      </c>
      <c r="M19" s="636"/>
      <c r="N19" s="636">
        <v>364</v>
      </c>
      <c r="O19" s="636"/>
      <c r="P19" s="636">
        <v>52</v>
      </c>
      <c r="Q19" s="637"/>
      <c r="R19" s="636">
        <v>89</v>
      </c>
      <c r="S19" s="636"/>
      <c r="T19" s="636">
        <v>1240</v>
      </c>
      <c r="U19" s="636"/>
      <c r="V19" s="636">
        <v>2002</v>
      </c>
      <c r="W19" s="636"/>
      <c r="X19" s="636">
        <v>81</v>
      </c>
      <c r="Y19" s="638"/>
    </row>
    <row r="20" spans="1:25" s="56" customFormat="1" ht="19.5" customHeight="1">
      <c r="A20" s="639" t="s">
        <v>111</v>
      </c>
      <c r="B20" s="639"/>
      <c r="C20" s="639"/>
      <c r="D20" s="640">
        <f t="shared" si="1"/>
        <v>6344</v>
      </c>
      <c r="E20" s="636"/>
      <c r="F20" s="636">
        <v>1874</v>
      </c>
      <c r="G20" s="636"/>
      <c r="H20" s="636">
        <v>4470</v>
      </c>
      <c r="I20" s="637"/>
      <c r="J20" s="636">
        <v>18</v>
      </c>
      <c r="K20" s="636"/>
      <c r="L20" s="636">
        <v>1243</v>
      </c>
      <c r="M20" s="636"/>
      <c r="N20" s="636">
        <v>576</v>
      </c>
      <c r="O20" s="636"/>
      <c r="P20" s="636">
        <v>24</v>
      </c>
      <c r="Q20" s="637"/>
      <c r="R20" s="636">
        <v>66</v>
      </c>
      <c r="S20" s="636"/>
      <c r="T20" s="636">
        <v>584</v>
      </c>
      <c r="U20" s="636"/>
      <c r="V20" s="636">
        <v>3666</v>
      </c>
      <c r="W20" s="636"/>
      <c r="X20" s="636">
        <v>99</v>
      </c>
      <c r="Y20" s="638"/>
    </row>
    <row r="21" spans="1:25" s="56" customFormat="1" ht="5.25" customHeight="1" thickBot="1">
      <c r="A21" s="125"/>
      <c r="B21" s="125"/>
      <c r="C21" s="125"/>
      <c r="D21" s="267"/>
      <c r="E21" s="126"/>
      <c r="F21" s="126"/>
      <c r="G21" s="126"/>
      <c r="H21" s="126"/>
      <c r="I21" s="518"/>
      <c r="J21" s="516"/>
      <c r="K21" s="126"/>
      <c r="L21" s="126"/>
      <c r="M21" s="126"/>
      <c r="N21" s="126"/>
      <c r="O21" s="126"/>
      <c r="P21" s="126"/>
      <c r="Q21" s="518"/>
      <c r="R21" s="516"/>
      <c r="S21" s="126"/>
      <c r="T21" s="126"/>
      <c r="U21" s="126"/>
      <c r="V21" s="126"/>
      <c r="W21" s="126"/>
      <c r="X21" s="126"/>
      <c r="Y21" s="126"/>
    </row>
    <row r="22" spans="1:25" s="112" customFormat="1" ht="18.75" customHeight="1">
      <c r="A22" s="122" t="s">
        <v>198</v>
      </c>
      <c r="B22" s="122"/>
      <c r="C22" s="122"/>
      <c r="D22" s="111"/>
      <c r="E22" s="111"/>
      <c r="F22" s="111"/>
      <c r="G22" s="111"/>
      <c r="H22" s="123"/>
      <c r="I22" s="123"/>
      <c r="J22" s="111"/>
      <c r="K22" s="111"/>
      <c r="L22" s="111"/>
      <c r="M22" s="111"/>
      <c r="N22" s="292"/>
      <c r="O22" s="292"/>
      <c r="P22" s="292"/>
      <c r="Q22" s="292"/>
      <c r="R22" s="634" t="s">
        <v>204</v>
      </c>
      <c r="S22" s="634"/>
      <c r="T22" s="634"/>
      <c r="U22" s="634"/>
      <c r="V22" s="634"/>
      <c r="W22" s="634"/>
      <c r="X22" s="634"/>
      <c r="Y22" s="634"/>
    </row>
    <row r="23" spans="1:25" s="53" customFormat="1" ht="16.5" customHeight="1">
      <c r="A23" s="58"/>
      <c r="B23" s="58"/>
      <c r="C23" s="58"/>
      <c r="D23" s="57"/>
      <c r="N23" s="59"/>
      <c r="O23" s="59"/>
      <c r="P23" s="59"/>
      <c r="Q23" s="59"/>
      <c r="R23" s="59"/>
      <c r="S23" s="59"/>
      <c r="T23" s="59"/>
      <c r="U23" s="59"/>
      <c r="V23" s="59"/>
      <c r="W23" s="59"/>
      <c r="X23" s="59"/>
      <c r="Y23" s="59"/>
    </row>
    <row r="24" spans="1:25" s="60" customFormat="1" ht="19">
      <c r="A24" s="635" t="s">
        <v>278</v>
      </c>
      <c r="B24" s="635"/>
      <c r="C24" s="635"/>
      <c r="D24" s="635"/>
      <c r="E24" s="635"/>
      <c r="F24" s="635"/>
      <c r="G24" s="635"/>
      <c r="H24" s="635"/>
      <c r="I24" s="635"/>
      <c r="J24" s="635"/>
      <c r="K24" s="635"/>
      <c r="L24" s="635"/>
      <c r="M24" s="635"/>
      <c r="N24" s="635"/>
      <c r="O24" s="635"/>
      <c r="P24" s="635"/>
      <c r="Q24" s="635"/>
      <c r="R24" s="635"/>
      <c r="S24" s="635"/>
      <c r="T24" s="635"/>
      <c r="U24" s="635"/>
      <c r="V24" s="635"/>
      <c r="W24" s="635"/>
      <c r="X24" s="635"/>
      <c r="Y24" s="635"/>
    </row>
    <row r="25" spans="1:25" s="60" customFormat="1" ht="15" customHeight="1" thickBot="1">
      <c r="A25" s="291"/>
      <c r="B25" s="291"/>
      <c r="C25" s="291"/>
      <c r="D25" s="291"/>
      <c r="E25" s="291"/>
      <c r="F25" s="291"/>
      <c r="G25" s="291"/>
      <c r="H25" s="291"/>
      <c r="I25" s="291"/>
      <c r="J25" s="291"/>
      <c r="K25" s="291"/>
      <c r="L25" s="291"/>
      <c r="M25" s="291"/>
      <c r="N25" s="291"/>
      <c r="O25" s="291"/>
      <c r="P25" s="291"/>
      <c r="Q25" s="291"/>
      <c r="R25" s="291"/>
      <c r="S25" s="291"/>
      <c r="T25" s="291"/>
      <c r="U25" s="291"/>
      <c r="V25" s="291"/>
      <c r="W25" s="628" t="s">
        <v>54</v>
      </c>
      <c r="X25" s="628"/>
      <c r="Y25" s="291"/>
    </row>
    <row r="26" spans="1:25" ht="19.5" customHeight="1">
      <c r="A26" s="293"/>
      <c r="B26" s="293"/>
      <c r="C26" s="293"/>
      <c r="D26" s="320" t="s">
        <v>273</v>
      </c>
      <c r="E26" s="614" t="s">
        <v>220</v>
      </c>
      <c r="F26" s="615"/>
      <c r="G26" s="618" t="s">
        <v>221</v>
      </c>
      <c r="H26" s="618"/>
      <c r="I26" s="618" t="s">
        <v>222</v>
      </c>
      <c r="J26" s="618"/>
      <c r="K26" s="618" t="s">
        <v>223</v>
      </c>
      <c r="L26" s="618"/>
      <c r="M26" s="618" t="s">
        <v>224</v>
      </c>
      <c r="N26" s="618"/>
      <c r="O26" s="618" t="s">
        <v>225</v>
      </c>
      <c r="P26" s="618"/>
      <c r="Q26" s="618" t="s">
        <v>226</v>
      </c>
      <c r="R26" s="618"/>
      <c r="S26" s="618" t="s">
        <v>227</v>
      </c>
      <c r="T26" s="618"/>
      <c r="U26" s="620" t="s">
        <v>228</v>
      </c>
      <c r="V26" s="621"/>
      <c r="W26" s="615" t="s">
        <v>229</v>
      </c>
      <c r="X26" s="615"/>
    </row>
    <row r="27" spans="1:25" ht="19.5" customHeight="1">
      <c r="A27" s="318" t="s">
        <v>392</v>
      </c>
      <c r="B27" s="318"/>
      <c r="C27" s="318"/>
      <c r="D27" s="319"/>
      <c r="E27" s="616"/>
      <c r="F27" s="617"/>
      <c r="G27" s="619"/>
      <c r="H27" s="619"/>
      <c r="I27" s="619"/>
      <c r="J27" s="619"/>
      <c r="K27" s="619"/>
      <c r="L27" s="619"/>
      <c r="M27" s="619"/>
      <c r="N27" s="619"/>
      <c r="O27" s="619"/>
      <c r="P27" s="619"/>
      <c r="Q27" s="619"/>
      <c r="R27" s="619"/>
      <c r="S27" s="619"/>
      <c r="T27" s="619"/>
      <c r="U27" s="622"/>
      <c r="V27" s="623"/>
      <c r="W27" s="617"/>
      <c r="X27" s="617"/>
    </row>
    <row r="28" spans="1:25" ht="19.5" customHeight="1">
      <c r="A28" s="521" t="s">
        <v>230</v>
      </c>
      <c r="B28" s="521"/>
      <c r="C28" s="521"/>
      <c r="D28" s="522"/>
      <c r="E28" s="629">
        <f>E30+E33+E36+E39+E42</f>
        <v>2056</v>
      </c>
      <c r="F28" s="629"/>
      <c r="G28" s="629">
        <f t="shared" ref="G28:U28" si="2">G30+G33+G36+G39+G42</f>
        <v>917</v>
      </c>
      <c r="H28" s="629"/>
      <c r="I28" s="629">
        <f t="shared" si="2"/>
        <v>350</v>
      </c>
      <c r="J28" s="629"/>
      <c r="K28" s="629">
        <f t="shared" si="2"/>
        <v>788</v>
      </c>
      <c r="L28" s="629"/>
      <c r="M28" s="629">
        <f t="shared" si="2"/>
        <v>922</v>
      </c>
      <c r="N28" s="629"/>
      <c r="O28" s="629">
        <f t="shared" si="2"/>
        <v>160</v>
      </c>
      <c r="P28" s="629"/>
      <c r="Q28" s="629">
        <f t="shared" si="2"/>
        <v>277</v>
      </c>
      <c r="R28" s="629"/>
      <c r="S28" s="629">
        <f t="shared" si="2"/>
        <v>361</v>
      </c>
      <c r="T28" s="629"/>
      <c r="U28" s="629">
        <f t="shared" si="2"/>
        <v>687</v>
      </c>
      <c r="V28" s="631"/>
      <c r="W28" s="629">
        <f>SUM(E28:U28)</f>
        <v>6518</v>
      </c>
      <c r="X28" s="629"/>
      <c r="Y28" s="294"/>
    </row>
    <row r="29" spans="1:25" ht="19.5" customHeight="1">
      <c r="A29" s="295"/>
      <c r="B29" s="295"/>
      <c r="C29" s="295"/>
      <c r="D29" s="296"/>
      <c r="E29" s="302"/>
      <c r="F29" s="302"/>
      <c r="G29" s="302"/>
      <c r="H29" s="302"/>
      <c r="I29" s="302"/>
      <c r="J29" s="302" t="s">
        <v>416</v>
      </c>
      <c r="K29" s="302"/>
      <c r="L29" s="302"/>
      <c r="M29" s="302"/>
      <c r="N29" s="302"/>
      <c r="O29" s="302"/>
      <c r="P29" s="302"/>
      <c r="Q29" s="302"/>
      <c r="R29" s="302"/>
      <c r="S29" s="302"/>
      <c r="T29" s="302"/>
      <c r="U29" s="302"/>
      <c r="V29" s="520"/>
      <c r="W29" s="302"/>
      <c r="X29" s="302"/>
      <c r="Y29" s="294"/>
    </row>
    <row r="30" spans="1:25" ht="19.5" customHeight="1">
      <c r="A30" s="297" t="s">
        <v>231</v>
      </c>
      <c r="C30" s="295"/>
      <c r="D30" s="296" t="s">
        <v>272</v>
      </c>
      <c r="E30" s="633">
        <f>SUM(E31:E32)</f>
        <v>586</v>
      </c>
      <c r="F30" s="624"/>
      <c r="G30" s="624">
        <f t="shared" ref="G30:U30" si="3">SUM(G31:G32)</f>
        <v>235</v>
      </c>
      <c r="H30" s="624"/>
      <c r="I30" s="624">
        <f t="shared" si="3"/>
        <v>72</v>
      </c>
      <c r="J30" s="624"/>
      <c r="K30" s="624">
        <f t="shared" si="3"/>
        <v>208</v>
      </c>
      <c r="L30" s="624"/>
      <c r="M30" s="624">
        <f t="shared" si="3"/>
        <v>228</v>
      </c>
      <c r="N30" s="624"/>
      <c r="O30" s="624">
        <f t="shared" si="3"/>
        <v>29</v>
      </c>
      <c r="P30" s="624"/>
      <c r="Q30" s="624">
        <f t="shared" si="3"/>
        <v>45</v>
      </c>
      <c r="R30" s="624"/>
      <c r="S30" s="624">
        <f t="shared" si="3"/>
        <v>65</v>
      </c>
      <c r="T30" s="624"/>
      <c r="U30" s="624">
        <f t="shared" si="3"/>
        <v>116</v>
      </c>
      <c r="V30" s="625"/>
      <c r="W30" s="624">
        <f t="shared" ref="W30:W44" si="4">SUM(E30:U30)</f>
        <v>1584</v>
      </c>
      <c r="X30" s="624"/>
      <c r="Y30" s="294"/>
    </row>
    <row r="31" spans="1:25" ht="19.5" customHeight="1">
      <c r="A31" s="297"/>
      <c r="C31" s="297"/>
      <c r="D31" s="298" t="s">
        <v>232</v>
      </c>
      <c r="E31" s="633">
        <v>275</v>
      </c>
      <c r="F31" s="624"/>
      <c r="G31" s="624">
        <v>98</v>
      </c>
      <c r="H31" s="624"/>
      <c r="I31" s="624">
        <v>40</v>
      </c>
      <c r="J31" s="624"/>
      <c r="K31" s="624">
        <v>101</v>
      </c>
      <c r="L31" s="624"/>
      <c r="M31" s="624">
        <v>110</v>
      </c>
      <c r="N31" s="624"/>
      <c r="O31" s="624">
        <v>16</v>
      </c>
      <c r="P31" s="624"/>
      <c r="Q31" s="624">
        <v>25</v>
      </c>
      <c r="R31" s="624"/>
      <c r="S31" s="624">
        <v>28</v>
      </c>
      <c r="T31" s="624"/>
      <c r="U31" s="624">
        <v>56</v>
      </c>
      <c r="V31" s="625"/>
      <c r="W31" s="624">
        <f t="shared" si="4"/>
        <v>749</v>
      </c>
      <c r="X31" s="624"/>
      <c r="Y31" s="294"/>
    </row>
    <row r="32" spans="1:25" ht="19.5" customHeight="1">
      <c r="A32" s="297"/>
      <c r="C32" s="297"/>
      <c r="D32" s="298" t="s">
        <v>233</v>
      </c>
      <c r="E32" s="633">
        <v>311</v>
      </c>
      <c r="F32" s="624"/>
      <c r="G32" s="624">
        <v>137</v>
      </c>
      <c r="H32" s="624"/>
      <c r="I32" s="624">
        <v>32</v>
      </c>
      <c r="J32" s="624"/>
      <c r="K32" s="624">
        <v>107</v>
      </c>
      <c r="L32" s="624"/>
      <c r="M32" s="624">
        <v>118</v>
      </c>
      <c r="N32" s="624"/>
      <c r="O32" s="624">
        <v>13</v>
      </c>
      <c r="P32" s="624"/>
      <c r="Q32" s="624">
        <v>20</v>
      </c>
      <c r="R32" s="624"/>
      <c r="S32" s="624">
        <v>37</v>
      </c>
      <c r="T32" s="624"/>
      <c r="U32" s="624">
        <v>60</v>
      </c>
      <c r="V32" s="625"/>
      <c r="W32" s="624">
        <f t="shared" si="4"/>
        <v>835</v>
      </c>
      <c r="X32" s="624"/>
      <c r="Y32" s="294"/>
    </row>
    <row r="33" spans="1:25" ht="19.5" customHeight="1">
      <c r="A33" s="297" t="s">
        <v>234</v>
      </c>
      <c r="C33" s="295"/>
      <c r="D33" s="296" t="s">
        <v>272</v>
      </c>
      <c r="E33" s="633">
        <f>SUM(E34:E35)</f>
        <v>445</v>
      </c>
      <c r="F33" s="624"/>
      <c r="G33" s="624">
        <f t="shared" ref="G33:U33" si="5">SUM(G34:G35)</f>
        <v>220</v>
      </c>
      <c r="H33" s="624"/>
      <c r="I33" s="624">
        <f t="shared" si="5"/>
        <v>62</v>
      </c>
      <c r="J33" s="624"/>
      <c r="K33" s="624">
        <f t="shared" si="5"/>
        <v>169</v>
      </c>
      <c r="L33" s="624"/>
      <c r="M33" s="624">
        <f t="shared" si="5"/>
        <v>195</v>
      </c>
      <c r="N33" s="624"/>
      <c r="O33" s="624">
        <f t="shared" si="5"/>
        <v>21</v>
      </c>
      <c r="P33" s="624"/>
      <c r="Q33" s="624">
        <f t="shared" si="5"/>
        <v>32</v>
      </c>
      <c r="R33" s="624"/>
      <c r="S33" s="624">
        <f t="shared" si="5"/>
        <v>61</v>
      </c>
      <c r="T33" s="624"/>
      <c r="U33" s="624">
        <f t="shared" si="5"/>
        <v>128</v>
      </c>
      <c r="V33" s="625"/>
      <c r="W33" s="624">
        <f t="shared" si="4"/>
        <v>1333</v>
      </c>
      <c r="X33" s="624"/>
      <c r="Y33" s="294"/>
    </row>
    <row r="34" spans="1:25" ht="19.5" customHeight="1">
      <c r="A34" s="297"/>
      <c r="C34" s="297"/>
      <c r="D34" s="298" t="s">
        <v>232</v>
      </c>
      <c r="E34" s="633">
        <v>159</v>
      </c>
      <c r="F34" s="624"/>
      <c r="G34" s="624">
        <v>79</v>
      </c>
      <c r="H34" s="624"/>
      <c r="I34" s="624">
        <v>24</v>
      </c>
      <c r="J34" s="624"/>
      <c r="K34" s="624">
        <v>57</v>
      </c>
      <c r="L34" s="624"/>
      <c r="M34" s="624">
        <v>70</v>
      </c>
      <c r="N34" s="624"/>
      <c r="O34" s="624">
        <v>5</v>
      </c>
      <c r="P34" s="624"/>
      <c r="Q34" s="624">
        <v>6</v>
      </c>
      <c r="R34" s="624"/>
      <c r="S34" s="624">
        <v>16</v>
      </c>
      <c r="T34" s="624"/>
      <c r="U34" s="624">
        <v>48</v>
      </c>
      <c r="V34" s="625"/>
      <c r="W34" s="624">
        <f t="shared" si="4"/>
        <v>464</v>
      </c>
      <c r="X34" s="624"/>
      <c r="Y34" s="294"/>
    </row>
    <row r="35" spans="1:25" ht="19.5" customHeight="1">
      <c r="A35" s="297"/>
      <c r="C35" s="297"/>
      <c r="D35" s="298" t="s">
        <v>233</v>
      </c>
      <c r="E35" s="633">
        <v>286</v>
      </c>
      <c r="F35" s="624"/>
      <c r="G35" s="624">
        <v>141</v>
      </c>
      <c r="H35" s="624"/>
      <c r="I35" s="624">
        <v>38</v>
      </c>
      <c r="J35" s="624"/>
      <c r="K35" s="624">
        <v>112</v>
      </c>
      <c r="L35" s="624"/>
      <c r="M35" s="624">
        <v>125</v>
      </c>
      <c r="N35" s="624"/>
      <c r="O35" s="624">
        <v>16</v>
      </c>
      <c r="P35" s="624"/>
      <c r="Q35" s="624">
        <v>26</v>
      </c>
      <c r="R35" s="624"/>
      <c r="S35" s="624">
        <v>45</v>
      </c>
      <c r="T35" s="624"/>
      <c r="U35" s="624">
        <v>80</v>
      </c>
      <c r="V35" s="625"/>
      <c r="W35" s="624">
        <f t="shared" si="4"/>
        <v>869</v>
      </c>
      <c r="X35" s="624"/>
      <c r="Y35" s="294"/>
    </row>
    <row r="36" spans="1:25" ht="19.5" customHeight="1">
      <c r="A36" s="297" t="s">
        <v>235</v>
      </c>
      <c r="C36" s="295"/>
      <c r="D36" s="296" t="s">
        <v>272</v>
      </c>
      <c r="E36" s="633">
        <f>SUM(E37:E38)</f>
        <v>415</v>
      </c>
      <c r="F36" s="624"/>
      <c r="G36" s="624">
        <f t="shared" ref="G36:U36" si="6">SUM(G37:G38)</f>
        <v>175</v>
      </c>
      <c r="H36" s="624"/>
      <c r="I36" s="624">
        <f t="shared" si="6"/>
        <v>76</v>
      </c>
      <c r="J36" s="624"/>
      <c r="K36" s="624">
        <f t="shared" si="6"/>
        <v>144</v>
      </c>
      <c r="L36" s="624"/>
      <c r="M36" s="624">
        <f t="shared" si="6"/>
        <v>178</v>
      </c>
      <c r="N36" s="624"/>
      <c r="O36" s="624">
        <f t="shared" si="6"/>
        <v>30</v>
      </c>
      <c r="P36" s="624"/>
      <c r="Q36" s="624">
        <f t="shared" si="6"/>
        <v>54</v>
      </c>
      <c r="R36" s="624"/>
      <c r="S36" s="624">
        <f t="shared" si="6"/>
        <v>62</v>
      </c>
      <c r="T36" s="624"/>
      <c r="U36" s="624">
        <f t="shared" si="6"/>
        <v>121</v>
      </c>
      <c r="V36" s="625"/>
      <c r="W36" s="624">
        <f t="shared" si="4"/>
        <v>1255</v>
      </c>
      <c r="X36" s="624"/>
      <c r="Y36" s="294"/>
    </row>
    <row r="37" spans="1:25" ht="19.5" customHeight="1">
      <c r="A37" s="297"/>
      <c r="C37" s="297"/>
      <c r="D37" s="298" t="s">
        <v>232</v>
      </c>
      <c r="E37" s="633">
        <v>105</v>
      </c>
      <c r="F37" s="624"/>
      <c r="G37" s="624">
        <v>43</v>
      </c>
      <c r="H37" s="624"/>
      <c r="I37" s="624">
        <v>15</v>
      </c>
      <c r="J37" s="624"/>
      <c r="K37" s="624">
        <v>39</v>
      </c>
      <c r="L37" s="624"/>
      <c r="M37" s="624">
        <v>48</v>
      </c>
      <c r="N37" s="624"/>
      <c r="O37" s="624">
        <v>4</v>
      </c>
      <c r="P37" s="624"/>
      <c r="Q37" s="624">
        <v>13</v>
      </c>
      <c r="R37" s="624"/>
      <c r="S37" s="624">
        <v>15</v>
      </c>
      <c r="T37" s="624"/>
      <c r="U37" s="624">
        <v>23</v>
      </c>
      <c r="V37" s="625"/>
      <c r="W37" s="624">
        <f t="shared" si="4"/>
        <v>305</v>
      </c>
      <c r="X37" s="624"/>
      <c r="Y37" s="294"/>
    </row>
    <row r="38" spans="1:25" ht="19.5" customHeight="1">
      <c r="A38" s="297"/>
      <c r="C38" s="297"/>
      <c r="D38" s="298" t="s">
        <v>233</v>
      </c>
      <c r="E38" s="633">
        <v>310</v>
      </c>
      <c r="F38" s="624"/>
      <c r="G38" s="624">
        <v>132</v>
      </c>
      <c r="H38" s="624"/>
      <c r="I38" s="624">
        <v>61</v>
      </c>
      <c r="J38" s="624"/>
      <c r="K38" s="624">
        <v>105</v>
      </c>
      <c r="L38" s="624"/>
      <c r="M38" s="624">
        <v>130</v>
      </c>
      <c r="N38" s="624"/>
      <c r="O38" s="624">
        <v>26</v>
      </c>
      <c r="P38" s="624"/>
      <c r="Q38" s="624">
        <v>41</v>
      </c>
      <c r="R38" s="624"/>
      <c r="S38" s="624">
        <v>47</v>
      </c>
      <c r="T38" s="624"/>
      <c r="U38" s="624">
        <v>98</v>
      </c>
      <c r="V38" s="625"/>
      <c r="W38" s="624">
        <f t="shared" si="4"/>
        <v>950</v>
      </c>
      <c r="X38" s="624"/>
      <c r="Y38" s="294"/>
    </row>
    <row r="39" spans="1:25" ht="19.5" customHeight="1">
      <c r="A39" s="297" t="s">
        <v>236</v>
      </c>
      <c r="C39" s="295"/>
      <c r="D39" s="296" t="s">
        <v>272</v>
      </c>
      <c r="E39" s="633">
        <f>SUM(E40:E41)</f>
        <v>319</v>
      </c>
      <c r="F39" s="624"/>
      <c r="G39" s="624">
        <f t="shared" ref="G39:U39" si="7">SUM(G40:G41)</f>
        <v>135</v>
      </c>
      <c r="H39" s="624"/>
      <c r="I39" s="624">
        <f t="shared" si="7"/>
        <v>61</v>
      </c>
      <c r="J39" s="624"/>
      <c r="K39" s="624">
        <f t="shared" si="7"/>
        <v>147</v>
      </c>
      <c r="L39" s="624"/>
      <c r="M39" s="624">
        <f t="shared" si="7"/>
        <v>181</v>
      </c>
      <c r="N39" s="624"/>
      <c r="O39" s="624">
        <f t="shared" si="7"/>
        <v>38</v>
      </c>
      <c r="P39" s="624"/>
      <c r="Q39" s="624">
        <f t="shared" si="7"/>
        <v>65</v>
      </c>
      <c r="R39" s="624"/>
      <c r="S39" s="624">
        <f t="shared" si="7"/>
        <v>90</v>
      </c>
      <c r="T39" s="624"/>
      <c r="U39" s="624">
        <f t="shared" si="7"/>
        <v>163</v>
      </c>
      <c r="V39" s="625"/>
      <c r="W39" s="624">
        <f t="shared" si="4"/>
        <v>1199</v>
      </c>
      <c r="X39" s="624"/>
      <c r="Y39" s="294"/>
    </row>
    <row r="40" spans="1:25" ht="19.5" customHeight="1">
      <c r="A40" s="297"/>
      <c r="C40" s="297"/>
      <c r="D40" s="298" t="s">
        <v>232</v>
      </c>
      <c r="E40" s="633">
        <v>68</v>
      </c>
      <c r="F40" s="624"/>
      <c r="G40" s="624">
        <v>38</v>
      </c>
      <c r="H40" s="624"/>
      <c r="I40" s="624">
        <v>14</v>
      </c>
      <c r="J40" s="624"/>
      <c r="K40" s="624">
        <v>37</v>
      </c>
      <c r="L40" s="624"/>
      <c r="M40" s="624">
        <v>51</v>
      </c>
      <c r="N40" s="624"/>
      <c r="O40" s="624">
        <v>9</v>
      </c>
      <c r="P40" s="624"/>
      <c r="Q40" s="624">
        <v>9</v>
      </c>
      <c r="R40" s="624"/>
      <c r="S40" s="624">
        <v>14</v>
      </c>
      <c r="T40" s="624"/>
      <c r="U40" s="624">
        <v>22</v>
      </c>
      <c r="V40" s="625"/>
      <c r="W40" s="624">
        <f t="shared" si="4"/>
        <v>262</v>
      </c>
      <c r="X40" s="624"/>
      <c r="Y40" s="294"/>
    </row>
    <row r="41" spans="1:25" ht="19.5" customHeight="1">
      <c r="A41" s="297"/>
      <c r="C41" s="297"/>
      <c r="D41" s="298" t="s">
        <v>233</v>
      </c>
      <c r="E41" s="633">
        <v>251</v>
      </c>
      <c r="F41" s="624"/>
      <c r="G41" s="624">
        <v>97</v>
      </c>
      <c r="H41" s="624"/>
      <c r="I41" s="624">
        <v>47</v>
      </c>
      <c r="J41" s="624"/>
      <c r="K41" s="624">
        <v>110</v>
      </c>
      <c r="L41" s="624"/>
      <c r="M41" s="624">
        <v>130</v>
      </c>
      <c r="N41" s="624"/>
      <c r="O41" s="624">
        <v>29</v>
      </c>
      <c r="P41" s="624"/>
      <c r="Q41" s="624">
        <v>56</v>
      </c>
      <c r="R41" s="624"/>
      <c r="S41" s="624">
        <v>76</v>
      </c>
      <c r="T41" s="624"/>
      <c r="U41" s="624">
        <v>141</v>
      </c>
      <c r="V41" s="625"/>
      <c r="W41" s="624">
        <f t="shared" si="4"/>
        <v>937</v>
      </c>
      <c r="X41" s="624"/>
      <c r="Y41" s="294"/>
    </row>
    <row r="42" spans="1:25" ht="19.5" customHeight="1">
      <c r="A42" s="297" t="s">
        <v>237</v>
      </c>
      <c r="C42" s="295"/>
      <c r="D42" s="296" t="s">
        <v>272</v>
      </c>
      <c r="E42" s="633">
        <f>SUM(E43:E44)</f>
        <v>291</v>
      </c>
      <c r="F42" s="624"/>
      <c r="G42" s="624">
        <f t="shared" ref="G42:U42" si="8">SUM(G43:G44)</f>
        <v>152</v>
      </c>
      <c r="H42" s="624"/>
      <c r="I42" s="624">
        <f t="shared" si="8"/>
        <v>79</v>
      </c>
      <c r="J42" s="624"/>
      <c r="K42" s="624">
        <f t="shared" si="8"/>
        <v>120</v>
      </c>
      <c r="L42" s="624"/>
      <c r="M42" s="624">
        <f t="shared" si="8"/>
        <v>140</v>
      </c>
      <c r="N42" s="624"/>
      <c r="O42" s="624">
        <f t="shared" si="8"/>
        <v>42</v>
      </c>
      <c r="P42" s="624"/>
      <c r="Q42" s="624">
        <f t="shared" si="8"/>
        <v>81</v>
      </c>
      <c r="R42" s="624"/>
      <c r="S42" s="624">
        <f t="shared" si="8"/>
        <v>83</v>
      </c>
      <c r="T42" s="624"/>
      <c r="U42" s="624">
        <f t="shared" si="8"/>
        <v>159</v>
      </c>
      <c r="V42" s="625"/>
      <c r="W42" s="624">
        <f t="shared" si="4"/>
        <v>1147</v>
      </c>
      <c r="X42" s="624"/>
      <c r="Y42" s="294"/>
    </row>
    <row r="43" spans="1:25" ht="19.5" customHeight="1">
      <c r="A43" s="297"/>
      <c r="C43" s="297"/>
      <c r="D43" s="298" t="s">
        <v>232</v>
      </c>
      <c r="E43" s="633">
        <v>59</v>
      </c>
      <c r="F43" s="624"/>
      <c r="G43" s="624">
        <v>25</v>
      </c>
      <c r="H43" s="624"/>
      <c r="I43" s="624">
        <v>26</v>
      </c>
      <c r="J43" s="624"/>
      <c r="K43" s="624">
        <v>28</v>
      </c>
      <c r="L43" s="624"/>
      <c r="M43" s="624">
        <v>25</v>
      </c>
      <c r="N43" s="624"/>
      <c r="O43" s="624">
        <v>11</v>
      </c>
      <c r="P43" s="624"/>
      <c r="Q43" s="624">
        <v>10</v>
      </c>
      <c r="R43" s="624"/>
      <c r="S43" s="624">
        <v>19</v>
      </c>
      <c r="T43" s="624"/>
      <c r="U43" s="624">
        <v>32</v>
      </c>
      <c r="V43" s="625"/>
      <c r="W43" s="624">
        <f t="shared" si="4"/>
        <v>235</v>
      </c>
      <c r="X43" s="624"/>
      <c r="Y43" s="294"/>
    </row>
    <row r="44" spans="1:25" ht="19.5" customHeight="1" thickBot="1">
      <c r="A44" s="299"/>
      <c r="B44" s="299"/>
      <c r="C44" s="300"/>
      <c r="D44" s="301" t="s">
        <v>233</v>
      </c>
      <c r="E44" s="632">
        <v>232</v>
      </c>
      <c r="F44" s="630"/>
      <c r="G44" s="630">
        <v>127</v>
      </c>
      <c r="H44" s="630"/>
      <c r="I44" s="630">
        <v>53</v>
      </c>
      <c r="J44" s="630"/>
      <c r="K44" s="630">
        <v>92</v>
      </c>
      <c r="L44" s="630"/>
      <c r="M44" s="630">
        <v>115</v>
      </c>
      <c r="N44" s="630"/>
      <c r="O44" s="630">
        <v>31</v>
      </c>
      <c r="P44" s="630"/>
      <c r="Q44" s="630">
        <v>71</v>
      </c>
      <c r="R44" s="630"/>
      <c r="S44" s="630">
        <v>64</v>
      </c>
      <c r="T44" s="630"/>
      <c r="U44" s="626">
        <v>127</v>
      </c>
      <c r="V44" s="627"/>
      <c r="W44" s="630">
        <f t="shared" si="4"/>
        <v>912</v>
      </c>
      <c r="X44" s="630"/>
      <c r="Y44" s="294"/>
    </row>
    <row r="45" spans="1:25" ht="14.25" customHeight="1">
      <c r="Q45" s="290"/>
      <c r="R45" s="290"/>
      <c r="S45" s="290"/>
      <c r="T45" s="290"/>
      <c r="U45" s="290"/>
      <c r="V45" s="290"/>
      <c r="W45" s="290"/>
      <c r="X45" s="290" t="s">
        <v>204</v>
      </c>
    </row>
  </sheetData>
  <mergeCells count="381">
    <mergeCell ref="N4:O4"/>
    <mergeCell ref="P4:Q4"/>
    <mergeCell ref="R4:S4"/>
    <mergeCell ref="T4:U4"/>
    <mergeCell ref="V4:W4"/>
    <mergeCell ref="X4:Y4"/>
    <mergeCell ref="A1:Y1"/>
    <mergeCell ref="X2:Y2"/>
    <mergeCell ref="A3:C3"/>
    <mergeCell ref="R3:Y3"/>
    <mergeCell ref="A4:C4"/>
    <mergeCell ref="D4:E4"/>
    <mergeCell ref="F4:G4"/>
    <mergeCell ref="H4:I4"/>
    <mergeCell ref="J4:K4"/>
    <mergeCell ref="L4:M4"/>
    <mergeCell ref="N5:O5"/>
    <mergeCell ref="P5:Q5"/>
    <mergeCell ref="R5:S5"/>
    <mergeCell ref="T5:U5"/>
    <mergeCell ref="V5:W5"/>
    <mergeCell ref="X5:Y5"/>
    <mergeCell ref="A5:C5"/>
    <mergeCell ref="D5:E5"/>
    <mergeCell ref="F5:G5"/>
    <mergeCell ref="H5:I5"/>
    <mergeCell ref="J5:K5"/>
    <mergeCell ref="L5:M5"/>
    <mergeCell ref="N6:O6"/>
    <mergeCell ref="P6:Q6"/>
    <mergeCell ref="R6:S6"/>
    <mergeCell ref="T6:U6"/>
    <mergeCell ref="V6:W6"/>
    <mergeCell ref="X6:Y6"/>
    <mergeCell ref="A6:C6"/>
    <mergeCell ref="D6:E6"/>
    <mergeCell ref="F6:G6"/>
    <mergeCell ref="H6:I6"/>
    <mergeCell ref="J6:K6"/>
    <mergeCell ref="L6:M6"/>
    <mergeCell ref="N7:O7"/>
    <mergeCell ref="P7:Q7"/>
    <mergeCell ref="R7:S7"/>
    <mergeCell ref="T7:U7"/>
    <mergeCell ref="V7:W7"/>
    <mergeCell ref="X7:Y7"/>
    <mergeCell ref="A7:C7"/>
    <mergeCell ref="D7:E7"/>
    <mergeCell ref="F7:G7"/>
    <mergeCell ref="H7:I7"/>
    <mergeCell ref="J7:K7"/>
    <mergeCell ref="L7:M7"/>
    <mergeCell ref="N8:O8"/>
    <mergeCell ref="P8:Q8"/>
    <mergeCell ref="R8:S8"/>
    <mergeCell ref="T8:U8"/>
    <mergeCell ref="V8:W8"/>
    <mergeCell ref="X8:Y8"/>
    <mergeCell ref="A8:C8"/>
    <mergeCell ref="D8:E8"/>
    <mergeCell ref="F8:G8"/>
    <mergeCell ref="H8:I8"/>
    <mergeCell ref="J8:K8"/>
    <mergeCell ref="L8:M8"/>
    <mergeCell ref="N9:O9"/>
    <mergeCell ref="P9:Q9"/>
    <mergeCell ref="R9:S9"/>
    <mergeCell ref="T9:U9"/>
    <mergeCell ref="V9:W9"/>
    <mergeCell ref="X9:Y9"/>
    <mergeCell ref="A9:C9"/>
    <mergeCell ref="D9:E9"/>
    <mergeCell ref="F9:G9"/>
    <mergeCell ref="H9:I9"/>
    <mergeCell ref="J9:K9"/>
    <mergeCell ref="L9:M9"/>
    <mergeCell ref="N10:O10"/>
    <mergeCell ref="P10:Q10"/>
    <mergeCell ref="R10:S10"/>
    <mergeCell ref="T10:U10"/>
    <mergeCell ref="V10:W10"/>
    <mergeCell ref="X10:Y10"/>
    <mergeCell ref="A10:C10"/>
    <mergeCell ref="D10:E10"/>
    <mergeCell ref="F10:G10"/>
    <mergeCell ref="H10:I10"/>
    <mergeCell ref="J10:K10"/>
    <mergeCell ref="L10:M10"/>
    <mergeCell ref="N11:O11"/>
    <mergeCell ref="P11:Q11"/>
    <mergeCell ref="R11:S11"/>
    <mergeCell ref="T11:U11"/>
    <mergeCell ref="V11:W11"/>
    <mergeCell ref="X11:Y11"/>
    <mergeCell ref="A11:C11"/>
    <mergeCell ref="D11:E11"/>
    <mergeCell ref="F11:G11"/>
    <mergeCell ref="H11:I11"/>
    <mergeCell ref="J11:K11"/>
    <mergeCell ref="L11:M11"/>
    <mergeCell ref="N12:O12"/>
    <mergeCell ref="P12:Q12"/>
    <mergeCell ref="R12:S12"/>
    <mergeCell ref="T12:U12"/>
    <mergeCell ref="V12:W12"/>
    <mergeCell ref="X12:Y12"/>
    <mergeCell ref="A12:C12"/>
    <mergeCell ref="D12:E12"/>
    <mergeCell ref="F12:G12"/>
    <mergeCell ref="H12:I12"/>
    <mergeCell ref="J12:K12"/>
    <mergeCell ref="L12:M12"/>
    <mergeCell ref="N13:O13"/>
    <mergeCell ref="P13:Q13"/>
    <mergeCell ref="R13:S13"/>
    <mergeCell ref="T13:U13"/>
    <mergeCell ref="V13:W13"/>
    <mergeCell ref="X13:Y13"/>
    <mergeCell ref="A13:C13"/>
    <mergeCell ref="D13:E13"/>
    <mergeCell ref="F13:G13"/>
    <mergeCell ref="H13:I13"/>
    <mergeCell ref="J13:K13"/>
    <mergeCell ref="L13:M13"/>
    <mergeCell ref="N14:O14"/>
    <mergeCell ref="P14:Q14"/>
    <mergeCell ref="R14:S14"/>
    <mergeCell ref="T14:U14"/>
    <mergeCell ref="V14:W14"/>
    <mergeCell ref="X14:Y14"/>
    <mergeCell ref="A14:C14"/>
    <mergeCell ref="D14:E14"/>
    <mergeCell ref="F14:G14"/>
    <mergeCell ref="H14:I14"/>
    <mergeCell ref="J14:K14"/>
    <mergeCell ref="L14:M14"/>
    <mergeCell ref="N15:O15"/>
    <mergeCell ref="P15:Q15"/>
    <mergeCell ref="R15:S15"/>
    <mergeCell ref="T15:U15"/>
    <mergeCell ref="V15:W15"/>
    <mergeCell ref="X15:Y15"/>
    <mergeCell ref="A15:C15"/>
    <mergeCell ref="D15:E15"/>
    <mergeCell ref="F15:G15"/>
    <mergeCell ref="H15:I15"/>
    <mergeCell ref="J15:K15"/>
    <mergeCell ref="L15:M15"/>
    <mergeCell ref="N16:O16"/>
    <mergeCell ref="P16:Q16"/>
    <mergeCell ref="R16:S16"/>
    <mergeCell ref="T16:U16"/>
    <mergeCell ref="V16:W16"/>
    <mergeCell ref="X16:Y16"/>
    <mergeCell ref="A16:C16"/>
    <mergeCell ref="D16:E16"/>
    <mergeCell ref="F16:G16"/>
    <mergeCell ref="H16:I16"/>
    <mergeCell ref="J16:K16"/>
    <mergeCell ref="L16:M16"/>
    <mergeCell ref="N17:O17"/>
    <mergeCell ref="P17:Q17"/>
    <mergeCell ref="R17:S17"/>
    <mergeCell ref="T17:U17"/>
    <mergeCell ref="V17:W17"/>
    <mergeCell ref="X17:Y17"/>
    <mergeCell ref="A17:C17"/>
    <mergeCell ref="D17:E17"/>
    <mergeCell ref="F17:G17"/>
    <mergeCell ref="H17:I17"/>
    <mergeCell ref="J17:K17"/>
    <mergeCell ref="L17:M17"/>
    <mergeCell ref="N18:O18"/>
    <mergeCell ref="P18:Q18"/>
    <mergeCell ref="R18:S18"/>
    <mergeCell ref="T18:U18"/>
    <mergeCell ref="V18:W18"/>
    <mergeCell ref="X18:Y18"/>
    <mergeCell ref="A18:C18"/>
    <mergeCell ref="D18:E18"/>
    <mergeCell ref="F18:G18"/>
    <mergeCell ref="H18:I18"/>
    <mergeCell ref="J18:K18"/>
    <mergeCell ref="L18:M18"/>
    <mergeCell ref="N19:O19"/>
    <mergeCell ref="P19:Q19"/>
    <mergeCell ref="R19:S19"/>
    <mergeCell ref="T19:U19"/>
    <mergeCell ref="V19:W19"/>
    <mergeCell ref="X19:Y19"/>
    <mergeCell ref="A19:C19"/>
    <mergeCell ref="D19:E19"/>
    <mergeCell ref="F19:G19"/>
    <mergeCell ref="H19:I19"/>
    <mergeCell ref="J19:K19"/>
    <mergeCell ref="L19:M19"/>
    <mergeCell ref="W41:X41"/>
    <mergeCell ref="W40:X40"/>
    <mergeCell ref="R22:Y22"/>
    <mergeCell ref="A24:Y24"/>
    <mergeCell ref="N20:O20"/>
    <mergeCell ref="P20:Q20"/>
    <mergeCell ref="R20:S20"/>
    <mergeCell ref="T20:U20"/>
    <mergeCell ref="V20:W20"/>
    <mergeCell ref="X20:Y20"/>
    <mergeCell ref="A20:C20"/>
    <mergeCell ref="D20:E20"/>
    <mergeCell ref="F20:G20"/>
    <mergeCell ref="H20:I20"/>
    <mergeCell ref="J20:K20"/>
    <mergeCell ref="L20:M20"/>
    <mergeCell ref="E41:F41"/>
    <mergeCell ref="E40:F40"/>
    <mergeCell ref="E33:F33"/>
    <mergeCell ref="E32:F32"/>
    <mergeCell ref="E31:F31"/>
    <mergeCell ref="E30:F30"/>
    <mergeCell ref="E28:F28"/>
    <mergeCell ref="G28:H28"/>
    <mergeCell ref="G30:H30"/>
    <mergeCell ref="G31:H31"/>
    <mergeCell ref="G32:H32"/>
    <mergeCell ref="G33:H33"/>
    <mergeCell ref="I32:J32"/>
    <mergeCell ref="I33:J33"/>
    <mergeCell ref="I34:J34"/>
    <mergeCell ref="I35:J35"/>
    <mergeCell ref="I36:J36"/>
    <mergeCell ref="G34:H34"/>
    <mergeCell ref="G35:H35"/>
    <mergeCell ref="G36:H36"/>
    <mergeCell ref="G37:H37"/>
    <mergeCell ref="E39:F39"/>
    <mergeCell ref="E38:F38"/>
    <mergeCell ref="E37:F37"/>
    <mergeCell ref="E36:F36"/>
    <mergeCell ref="E35:F35"/>
    <mergeCell ref="E34:F34"/>
    <mergeCell ref="K36:L36"/>
    <mergeCell ref="K37:L37"/>
    <mergeCell ref="G44:H44"/>
    <mergeCell ref="G38:H38"/>
    <mergeCell ref="G39:H39"/>
    <mergeCell ref="G40:H40"/>
    <mergeCell ref="G41:H41"/>
    <mergeCell ref="G42:H42"/>
    <mergeCell ref="G43:H43"/>
    <mergeCell ref="I43:J43"/>
    <mergeCell ref="E44:F44"/>
    <mergeCell ref="E43:F43"/>
    <mergeCell ref="E42:F42"/>
    <mergeCell ref="I44:J44"/>
    <mergeCell ref="I39:J39"/>
    <mergeCell ref="I40:J40"/>
    <mergeCell ref="I41:J41"/>
    <mergeCell ref="I42:J42"/>
    <mergeCell ref="K42:L42"/>
    <mergeCell ref="K43:L43"/>
    <mergeCell ref="K44:L44"/>
    <mergeCell ref="K38:L38"/>
    <mergeCell ref="K39:L39"/>
    <mergeCell ref="K40:L40"/>
    <mergeCell ref="K41:L41"/>
    <mergeCell ref="I28:J28"/>
    <mergeCell ref="I30:J30"/>
    <mergeCell ref="I31:J31"/>
    <mergeCell ref="K28:L28"/>
    <mergeCell ref="K30:L30"/>
    <mergeCell ref="K31:L31"/>
    <mergeCell ref="K32:L32"/>
    <mergeCell ref="K33:L33"/>
    <mergeCell ref="K34:L34"/>
    <mergeCell ref="K35:L35"/>
    <mergeCell ref="I37:J37"/>
    <mergeCell ref="I38:J38"/>
    <mergeCell ref="O44:P44"/>
    <mergeCell ref="O38:P38"/>
    <mergeCell ref="O39:P39"/>
    <mergeCell ref="M28:N28"/>
    <mergeCell ref="M30:N30"/>
    <mergeCell ref="M31:N31"/>
    <mergeCell ref="M32:N32"/>
    <mergeCell ref="M33:N33"/>
    <mergeCell ref="M34:N34"/>
    <mergeCell ref="M41:N41"/>
    <mergeCell ref="M42:N42"/>
    <mergeCell ref="M43:N43"/>
    <mergeCell ref="Q28:R28"/>
    <mergeCell ref="Q30:R30"/>
    <mergeCell ref="Q31:R31"/>
    <mergeCell ref="Q32:R32"/>
    <mergeCell ref="O34:P34"/>
    <mergeCell ref="O35:P35"/>
    <mergeCell ref="O36:P36"/>
    <mergeCell ref="O37:P37"/>
    <mergeCell ref="M44:N44"/>
    <mergeCell ref="O28:P28"/>
    <mergeCell ref="O30:P30"/>
    <mergeCell ref="O31:P31"/>
    <mergeCell ref="O32:P32"/>
    <mergeCell ref="O33:P33"/>
    <mergeCell ref="M35:N35"/>
    <mergeCell ref="M36:N36"/>
    <mergeCell ref="M37:N37"/>
    <mergeCell ref="M38:N38"/>
    <mergeCell ref="M39:N39"/>
    <mergeCell ref="M40:N40"/>
    <mergeCell ref="O40:P40"/>
    <mergeCell ref="O41:P41"/>
    <mergeCell ref="O42:P42"/>
    <mergeCell ref="O43:P43"/>
    <mergeCell ref="Q39:R39"/>
    <mergeCell ref="Q40:R40"/>
    <mergeCell ref="Q41:R41"/>
    <mergeCell ref="Q42:R42"/>
    <mergeCell ref="Q43:R43"/>
    <mergeCell ref="Q44:R44"/>
    <mergeCell ref="Q33:R33"/>
    <mergeCell ref="Q34:R34"/>
    <mergeCell ref="Q35:R35"/>
    <mergeCell ref="Q36:R36"/>
    <mergeCell ref="Q37:R37"/>
    <mergeCell ref="Q38:R38"/>
    <mergeCell ref="S40:T40"/>
    <mergeCell ref="S41:T41"/>
    <mergeCell ref="S42:T42"/>
    <mergeCell ref="S43:T43"/>
    <mergeCell ref="S44:T44"/>
    <mergeCell ref="U28:V28"/>
    <mergeCell ref="U30:V30"/>
    <mergeCell ref="U31:V31"/>
    <mergeCell ref="U32:V32"/>
    <mergeCell ref="S34:T34"/>
    <mergeCell ref="S35:T35"/>
    <mergeCell ref="S36:T36"/>
    <mergeCell ref="S37:T37"/>
    <mergeCell ref="S38:T38"/>
    <mergeCell ref="S39:T39"/>
    <mergeCell ref="S28:T28"/>
    <mergeCell ref="S30:T30"/>
    <mergeCell ref="S31:T31"/>
    <mergeCell ref="S32:T32"/>
    <mergeCell ref="S33:T33"/>
    <mergeCell ref="U39:V39"/>
    <mergeCell ref="U40:V40"/>
    <mergeCell ref="U41:V41"/>
    <mergeCell ref="U42:V42"/>
    <mergeCell ref="U43:V43"/>
    <mergeCell ref="U44:V44"/>
    <mergeCell ref="U33:V33"/>
    <mergeCell ref="U34:V34"/>
    <mergeCell ref="U35:V35"/>
    <mergeCell ref="U36:V36"/>
    <mergeCell ref="U37:V37"/>
    <mergeCell ref="U38:V38"/>
    <mergeCell ref="W25:X25"/>
    <mergeCell ref="W34:X34"/>
    <mergeCell ref="W35:X35"/>
    <mergeCell ref="W36:X36"/>
    <mergeCell ref="W37:X37"/>
    <mergeCell ref="W38:X38"/>
    <mergeCell ref="W39:X39"/>
    <mergeCell ref="W28:X28"/>
    <mergeCell ref="W30:X30"/>
    <mergeCell ref="W31:X31"/>
    <mergeCell ref="W32:X32"/>
    <mergeCell ref="W33:X33"/>
    <mergeCell ref="W26:X27"/>
    <mergeCell ref="W44:X44"/>
    <mergeCell ref="W43:X43"/>
    <mergeCell ref="W42:X42"/>
    <mergeCell ref="E26:F27"/>
    <mergeCell ref="G26:H27"/>
    <mergeCell ref="I26:J27"/>
    <mergeCell ref="K26:L27"/>
    <mergeCell ref="M26:N27"/>
    <mergeCell ref="O26:P27"/>
    <mergeCell ref="Q26:R27"/>
    <mergeCell ref="S26:T27"/>
    <mergeCell ref="U26:V27"/>
  </mergeCells>
  <phoneticPr fontId="13"/>
  <printOptions horizontalCentered="1"/>
  <pageMargins left="0.59055118110236227" right="0.39370078740157483" top="0.70866141732283472" bottom="0.47244094488188981" header="0.31496062992125984" footer="0.31496062992125984"/>
  <pageSetup paperSize="9" scale="95" firstPageNumber="51" orientation="portrait" r:id="rId1"/>
  <headerFooter alignWithMargins="0">
    <evenHeader>&amp;L&amp;"+,標準"&amp;11 ２　人　　口</evenHeader>
    <evenFooter>&amp;C&amp;"+,標準"&amp;11- &amp;P -</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topLeftCell="A10" zoomScaleNormal="100" zoomScaleSheetLayoutView="100" workbookViewId="0">
      <selection activeCell="F23" sqref="F23"/>
    </sheetView>
  </sheetViews>
  <sheetFormatPr defaultColWidth="9.09765625" defaultRowHeight="13"/>
  <cols>
    <col min="1" max="3" width="4.69921875" style="306" customWidth="1"/>
    <col min="4" max="4" width="33.296875" style="306" customWidth="1"/>
    <col min="5" max="8" width="12.296875" style="306" customWidth="1"/>
    <col min="9" max="16384" width="9.09765625" style="306"/>
  </cols>
  <sheetData>
    <row r="1" spans="1:10" s="307" customFormat="1" ht="19.5" customHeight="1">
      <c r="A1" s="668" t="s">
        <v>270</v>
      </c>
      <c r="B1" s="668"/>
      <c r="C1" s="668"/>
      <c r="D1" s="668"/>
      <c r="E1" s="668"/>
      <c r="F1" s="668"/>
      <c r="G1" s="668"/>
      <c r="H1" s="668"/>
    </row>
    <row r="2" spans="1:10" s="307" customFormat="1" ht="18" customHeight="1" thickBot="1">
      <c r="A2" s="314"/>
      <c r="B2" s="314"/>
      <c r="C2" s="314"/>
      <c r="D2" s="314"/>
      <c r="E2" s="313"/>
      <c r="F2" s="312"/>
      <c r="G2" s="312"/>
      <c r="H2" s="321" t="s">
        <v>112</v>
      </c>
    </row>
    <row r="3" spans="1:10" ht="21" customHeight="1">
      <c r="A3" s="322"/>
      <c r="B3" s="322"/>
      <c r="C3" s="322"/>
      <c r="D3" s="323" t="s">
        <v>268</v>
      </c>
      <c r="E3" s="311">
        <v>2005</v>
      </c>
      <c r="F3" s="310">
        <v>2010</v>
      </c>
      <c r="G3" s="310">
        <v>2015</v>
      </c>
      <c r="H3" s="346">
        <v>2020</v>
      </c>
    </row>
    <row r="4" spans="1:10" ht="21" customHeight="1">
      <c r="A4" s="295" t="s">
        <v>267</v>
      </c>
      <c r="B4" s="295"/>
      <c r="C4" s="295"/>
      <c r="D4" s="296"/>
      <c r="E4" s="358" t="s">
        <v>411</v>
      </c>
      <c r="F4" s="359" t="s">
        <v>412</v>
      </c>
      <c r="G4" s="359" t="s">
        <v>413</v>
      </c>
      <c r="H4" s="360" t="s">
        <v>414</v>
      </c>
    </row>
    <row r="5" spans="1:10" ht="27" customHeight="1">
      <c r="A5" s="361" t="s">
        <v>262</v>
      </c>
      <c r="B5" s="361"/>
      <c r="C5" s="361"/>
      <c r="D5" s="362"/>
      <c r="E5" s="366">
        <v>75758</v>
      </c>
      <c r="F5" s="367">
        <v>80806</v>
      </c>
      <c r="G5" s="367">
        <v>84675</v>
      </c>
      <c r="H5" s="373">
        <v>89988</v>
      </c>
    </row>
    <row r="6" spans="1:10" ht="27" customHeight="1">
      <c r="A6" s="295"/>
      <c r="B6" s="324" t="s">
        <v>261</v>
      </c>
      <c r="C6" s="325"/>
      <c r="D6" s="326"/>
      <c r="E6" s="368">
        <v>46675</v>
      </c>
      <c r="F6" s="369">
        <v>48656</v>
      </c>
      <c r="G6" s="369">
        <v>49794</v>
      </c>
      <c r="H6" s="374">
        <f>SUM(H7,H11)</f>
        <v>50655</v>
      </c>
    </row>
    <row r="7" spans="1:10" ht="27" customHeight="1">
      <c r="A7" s="295"/>
      <c r="B7" s="327"/>
      <c r="C7" s="324" t="s">
        <v>260</v>
      </c>
      <c r="D7" s="328"/>
      <c r="E7" s="368">
        <v>39674</v>
      </c>
      <c r="F7" s="369">
        <v>42347</v>
      </c>
      <c r="G7" s="369">
        <v>44359</v>
      </c>
      <c r="H7" s="374">
        <v>46309</v>
      </c>
    </row>
    <row r="8" spans="1:10" ht="27" customHeight="1">
      <c r="A8" s="295"/>
      <c r="B8" s="327"/>
      <c r="C8" s="327"/>
      <c r="D8" s="329" t="s">
        <v>274</v>
      </c>
      <c r="E8" s="368">
        <v>13395</v>
      </c>
      <c r="F8" s="369">
        <v>14957</v>
      </c>
      <c r="G8" s="369">
        <v>16076</v>
      </c>
      <c r="H8" s="374">
        <v>17707</v>
      </c>
    </row>
    <row r="9" spans="1:10" ht="27" customHeight="1">
      <c r="A9" s="295"/>
      <c r="B9" s="327"/>
      <c r="C9" s="327"/>
      <c r="D9" s="330" t="s">
        <v>275</v>
      </c>
      <c r="E9" s="368">
        <v>21756</v>
      </c>
      <c r="F9" s="369">
        <v>22246</v>
      </c>
      <c r="G9" s="369">
        <v>22773</v>
      </c>
      <c r="H9" s="374">
        <v>22604</v>
      </c>
      <c r="J9" s="316"/>
    </row>
    <row r="10" spans="1:10" ht="27" customHeight="1">
      <c r="A10" s="295"/>
      <c r="B10" s="327"/>
      <c r="C10" s="327"/>
      <c r="D10" s="330" t="s">
        <v>276</v>
      </c>
      <c r="E10" s="368">
        <v>4523</v>
      </c>
      <c r="F10" s="369">
        <v>5144</v>
      </c>
      <c r="G10" s="369">
        <v>5510</v>
      </c>
      <c r="H10" s="374">
        <f>H7-H8-H9</f>
        <v>5998</v>
      </c>
      <c r="J10" s="316"/>
    </row>
    <row r="11" spans="1:10" ht="27" customHeight="1">
      <c r="A11" s="295"/>
      <c r="B11" s="327"/>
      <c r="C11" s="324" t="s">
        <v>259</v>
      </c>
      <c r="D11" s="330"/>
      <c r="E11" s="368">
        <v>7001</v>
      </c>
      <c r="F11" s="369">
        <v>6309</v>
      </c>
      <c r="G11" s="369">
        <v>5435</v>
      </c>
      <c r="H11" s="374">
        <v>4346</v>
      </c>
    </row>
    <row r="12" spans="1:10" ht="27" customHeight="1">
      <c r="A12" s="295"/>
      <c r="B12" s="331" t="s">
        <v>258</v>
      </c>
      <c r="C12" s="332"/>
      <c r="D12" s="328"/>
      <c r="E12" s="368">
        <v>266</v>
      </c>
      <c r="F12" s="369">
        <v>533</v>
      </c>
      <c r="G12" s="369">
        <v>503</v>
      </c>
      <c r="H12" s="374">
        <v>580</v>
      </c>
    </row>
    <row r="13" spans="1:10" ht="27" customHeight="1">
      <c r="A13" s="295"/>
      <c r="B13" s="669" t="s">
        <v>257</v>
      </c>
      <c r="C13" s="670"/>
      <c r="D13" s="671"/>
      <c r="E13" s="368">
        <v>28817</v>
      </c>
      <c r="F13" s="369">
        <v>31609</v>
      </c>
      <c r="G13" s="369">
        <v>34290</v>
      </c>
      <c r="H13" s="374">
        <v>38700</v>
      </c>
    </row>
    <row r="14" spans="1:10" ht="27" customHeight="1" thickBot="1">
      <c r="A14" s="299"/>
      <c r="B14" s="349"/>
      <c r="C14" s="672" t="s">
        <v>269</v>
      </c>
      <c r="D14" s="673"/>
      <c r="E14" s="370">
        <v>4216</v>
      </c>
      <c r="F14" s="371">
        <v>5298</v>
      </c>
      <c r="G14" s="371">
        <v>6518</v>
      </c>
      <c r="H14" s="375">
        <v>7449</v>
      </c>
    </row>
    <row r="15" spans="1:10" s="307" customFormat="1" ht="15" customHeight="1">
      <c r="A15" s="365" t="s">
        <v>283</v>
      </c>
      <c r="E15" s="315"/>
      <c r="F15" s="315"/>
      <c r="G15" s="315"/>
      <c r="H15" s="347" t="s">
        <v>256</v>
      </c>
    </row>
    <row r="16" spans="1:10" s="307" customFormat="1" ht="15" customHeight="1">
      <c r="A16" s="365"/>
      <c r="E16" s="315"/>
      <c r="F16" s="315"/>
      <c r="G16" s="315"/>
      <c r="H16" s="347"/>
    </row>
    <row r="17" spans="1:10" ht="26.25" customHeight="1"/>
    <row r="18" spans="1:10" s="307" customFormat="1" ht="19.5" customHeight="1">
      <c r="A18" s="668" t="s">
        <v>277</v>
      </c>
      <c r="B18" s="668"/>
      <c r="C18" s="668"/>
      <c r="D18" s="668"/>
      <c r="E18" s="668"/>
      <c r="F18" s="668"/>
      <c r="G18" s="668"/>
      <c r="H18" s="668"/>
    </row>
    <row r="19" spans="1:10" s="307" customFormat="1" ht="18" customHeight="1" thickBot="1">
      <c r="A19" s="314"/>
      <c r="B19" s="314"/>
      <c r="C19" s="314"/>
      <c r="D19" s="314"/>
      <c r="E19" s="313"/>
      <c r="F19" s="312"/>
      <c r="G19" s="312"/>
      <c r="H19" s="321" t="s">
        <v>112</v>
      </c>
    </row>
    <row r="20" spans="1:10" ht="21" customHeight="1">
      <c r="A20" s="322"/>
      <c r="B20" s="322"/>
      <c r="C20" s="322"/>
      <c r="D20" s="323" t="s">
        <v>268</v>
      </c>
      <c r="E20" s="311">
        <v>2000</v>
      </c>
      <c r="F20" s="310">
        <v>2005</v>
      </c>
      <c r="G20" s="310">
        <v>2010</v>
      </c>
      <c r="H20" s="346">
        <v>2015</v>
      </c>
    </row>
    <row r="21" spans="1:10" ht="21" customHeight="1">
      <c r="A21" s="295" t="s">
        <v>267</v>
      </c>
      <c r="B21" s="295"/>
      <c r="C21" s="295"/>
      <c r="D21" s="296"/>
      <c r="E21" s="358" t="s">
        <v>266</v>
      </c>
      <c r="F21" s="359" t="s">
        <v>265</v>
      </c>
      <c r="G21" s="359" t="s">
        <v>264</v>
      </c>
      <c r="H21" s="360" t="s">
        <v>263</v>
      </c>
    </row>
    <row r="22" spans="1:10" ht="27" customHeight="1">
      <c r="A22" s="363" t="s">
        <v>262</v>
      </c>
      <c r="B22" s="363"/>
      <c r="C22" s="363"/>
      <c r="D22" s="364"/>
      <c r="E22" s="366">
        <v>17582</v>
      </c>
      <c r="F22" s="367">
        <f>SUM(F23,F29,F30)</f>
        <v>19807</v>
      </c>
      <c r="G22" s="367">
        <f>SUM(G23,G29,G30)</f>
        <v>22852</v>
      </c>
      <c r="H22" s="373">
        <f>SUM(H23,H29,H30)</f>
        <v>26450</v>
      </c>
      <c r="I22" s="348"/>
      <c r="J22" s="348"/>
    </row>
    <row r="23" spans="1:10" ht="27" customHeight="1">
      <c r="A23" s="333"/>
      <c r="B23" s="334" t="s">
        <v>261</v>
      </c>
      <c r="C23" s="335"/>
      <c r="D23" s="336"/>
      <c r="E23" s="368">
        <v>14266</v>
      </c>
      <c r="F23" s="369">
        <f>SUM(F24,F28)</f>
        <v>15567</v>
      </c>
      <c r="G23" s="369">
        <f>SUM(G24,G28)</f>
        <v>17463</v>
      </c>
      <c r="H23" s="374">
        <f>SUM(H24,H28)</f>
        <v>19820</v>
      </c>
      <c r="I23" s="348"/>
      <c r="J23" s="348"/>
    </row>
    <row r="24" spans="1:10" ht="27" customHeight="1">
      <c r="A24" s="333"/>
      <c r="B24" s="337"/>
      <c r="C24" s="334" t="s">
        <v>260</v>
      </c>
      <c r="D24" s="338"/>
      <c r="E24" s="368">
        <v>7692</v>
      </c>
      <c r="F24" s="369">
        <v>9604</v>
      </c>
      <c r="G24" s="369">
        <v>12083</v>
      </c>
      <c r="H24" s="374">
        <v>15108</v>
      </c>
      <c r="I24" s="348"/>
      <c r="J24" s="348"/>
    </row>
    <row r="25" spans="1:10" ht="27" customHeight="1">
      <c r="A25" s="333"/>
      <c r="B25" s="337"/>
      <c r="C25" s="337"/>
      <c r="D25" s="329" t="s">
        <v>274</v>
      </c>
      <c r="E25" s="368">
        <v>5077</v>
      </c>
      <c r="F25" s="369">
        <v>6076</v>
      </c>
      <c r="G25" s="369">
        <v>7475</v>
      </c>
      <c r="H25" s="374">
        <v>9260</v>
      </c>
      <c r="I25" s="348"/>
      <c r="J25" s="348"/>
    </row>
    <row r="26" spans="1:10" ht="27" customHeight="1">
      <c r="A26" s="333"/>
      <c r="B26" s="337"/>
      <c r="C26" s="337"/>
      <c r="D26" s="330" t="s">
        <v>275</v>
      </c>
      <c r="E26" s="368">
        <v>1402</v>
      </c>
      <c r="F26" s="527">
        <v>1977</v>
      </c>
      <c r="G26" s="369">
        <v>2701</v>
      </c>
      <c r="H26" s="374">
        <v>3483</v>
      </c>
      <c r="I26" s="348"/>
      <c r="J26" s="348"/>
    </row>
    <row r="27" spans="1:10" ht="27" customHeight="1">
      <c r="A27" s="333"/>
      <c r="B27" s="337"/>
      <c r="C27" s="337"/>
      <c r="D27" s="330" t="s">
        <v>276</v>
      </c>
      <c r="E27" s="368">
        <v>1213</v>
      </c>
      <c r="F27" s="369">
        <v>1551</v>
      </c>
      <c r="G27" s="369">
        <v>1907</v>
      </c>
      <c r="H27" s="374">
        <v>2365</v>
      </c>
      <c r="I27" s="348"/>
      <c r="J27" s="348"/>
    </row>
    <row r="28" spans="1:10" ht="27" customHeight="1">
      <c r="A28" s="333"/>
      <c r="B28" s="337"/>
      <c r="C28" s="334" t="s">
        <v>259</v>
      </c>
      <c r="D28" s="339"/>
      <c r="E28" s="368">
        <v>6574</v>
      </c>
      <c r="F28" s="369">
        <v>5963</v>
      </c>
      <c r="G28" s="369">
        <v>5380</v>
      </c>
      <c r="H28" s="374">
        <v>4712</v>
      </c>
      <c r="I28" s="348"/>
      <c r="J28" s="348"/>
    </row>
    <row r="29" spans="1:10" ht="27" customHeight="1">
      <c r="A29" s="333"/>
      <c r="B29" s="340" t="s">
        <v>258</v>
      </c>
      <c r="C29" s="341"/>
      <c r="D29" s="338"/>
      <c r="E29" s="368">
        <v>11</v>
      </c>
      <c r="F29" s="369">
        <v>24</v>
      </c>
      <c r="G29" s="369">
        <v>91</v>
      </c>
      <c r="H29" s="374">
        <v>112</v>
      </c>
      <c r="I29" s="348"/>
      <c r="J29" s="348"/>
    </row>
    <row r="30" spans="1:10" ht="27" customHeight="1" thickBot="1">
      <c r="A30" s="342"/>
      <c r="B30" s="343" t="s">
        <v>257</v>
      </c>
      <c r="C30" s="344"/>
      <c r="D30" s="345"/>
      <c r="E30" s="372">
        <v>3305</v>
      </c>
      <c r="F30" s="371">
        <v>4216</v>
      </c>
      <c r="G30" s="371">
        <v>5298</v>
      </c>
      <c r="H30" s="375">
        <v>6518</v>
      </c>
      <c r="I30" s="348"/>
      <c r="J30" s="348"/>
    </row>
    <row r="31" spans="1:10" s="307" customFormat="1" ht="16.5" customHeight="1">
      <c r="A31" s="365" t="s">
        <v>283</v>
      </c>
      <c r="D31" s="309"/>
      <c r="E31" s="308"/>
      <c r="F31" s="308"/>
      <c r="G31" s="308"/>
      <c r="H31" s="347" t="s">
        <v>256</v>
      </c>
    </row>
    <row r="32" spans="1:10">
      <c r="A32" s="365"/>
    </row>
  </sheetData>
  <mergeCells count="4">
    <mergeCell ref="A1:H1"/>
    <mergeCell ref="A18:H18"/>
    <mergeCell ref="B13:D13"/>
    <mergeCell ref="C14:D14"/>
  </mergeCells>
  <phoneticPr fontId="13"/>
  <printOptions horizontalCentered="1"/>
  <pageMargins left="0.59055118110236227" right="0.59055118110236227" top="0.70866141732283472" bottom="0.59055118110236227" header="0.31496062992125984" footer="0.31496062992125984"/>
  <pageSetup paperSize="9" firstPageNumber="51" orientation="portrait" r:id="rId1"/>
  <headerFooter alignWithMargins="0">
    <evenHeader>&amp;L&amp;"+,標準"&amp;11 ２　人　　口</evenHeader>
    <evenFooter>&amp;C&amp;"+,標準"&amp;11- &amp;P -</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6"/>
  <sheetViews>
    <sheetView view="pageBreakPreview" zoomScaleNormal="100" zoomScaleSheetLayoutView="100" workbookViewId="0">
      <selection activeCell="AE28" sqref="AE28"/>
    </sheetView>
  </sheetViews>
  <sheetFormatPr defaultColWidth="4.296875" defaultRowHeight="12"/>
  <cols>
    <col min="1" max="2" width="4.296875" style="68"/>
    <col min="3" max="3" width="4.09765625" style="68" customWidth="1"/>
    <col min="4" max="4" width="4.69921875" style="68" customWidth="1"/>
    <col min="5" max="5" width="4.296875" style="68" customWidth="1"/>
    <col min="6" max="25" width="4" style="68" customWidth="1"/>
    <col min="26" max="259" width="4.296875" style="68"/>
    <col min="260" max="260" width="7.3984375" style="68" bestFit="1" customWidth="1"/>
    <col min="261" max="261" width="4.296875" style="68" customWidth="1"/>
    <col min="262" max="515" width="4.296875" style="68"/>
    <col min="516" max="516" width="7.3984375" style="68" bestFit="1" customWidth="1"/>
    <col min="517" max="517" width="4.296875" style="68" customWidth="1"/>
    <col min="518" max="771" width="4.296875" style="68"/>
    <col min="772" max="772" width="7.3984375" style="68" bestFit="1" customWidth="1"/>
    <col min="773" max="773" width="4.296875" style="68" customWidth="1"/>
    <col min="774" max="1027" width="4.296875" style="68"/>
    <col min="1028" max="1028" width="7.3984375" style="68" bestFit="1" customWidth="1"/>
    <col min="1029" max="1029" width="4.296875" style="68" customWidth="1"/>
    <col min="1030" max="1283" width="4.296875" style="68"/>
    <col min="1284" max="1284" width="7.3984375" style="68" bestFit="1" customWidth="1"/>
    <col min="1285" max="1285" width="4.296875" style="68" customWidth="1"/>
    <col min="1286" max="1539" width="4.296875" style="68"/>
    <col min="1540" max="1540" width="7.3984375" style="68" bestFit="1" customWidth="1"/>
    <col min="1541" max="1541" width="4.296875" style="68" customWidth="1"/>
    <col min="1542" max="1795" width="4.296875" style="68"/>
    <col min="1796" max="1796" width="7.3984375" style="68" bestFit="1" customWidth="1"/>
    <col min="1797" max="1797" width="4.296875" style="68" customWidth="1"/>
    <col min="1798" max="2051" width="4.296875" style="68"/>
    <col min="2052" max="2052" width="7.3984375" style="68" bestFit="1" customWidth="1"/>
    <col min="2053" max="2053" width="4.296875" style="68" customWidth="1"/>
    <col min="2054" max="2307" width="4.296875" style="68"/>
    <col min="2308" max="2308" width="7.3984375" style="68" bestFit="1" customWidth="1"/>
    <col min="2309" max="2309" width="4.296875" style="68" customWidth="1"/>
    <col min="2310" max="2563" width="4.296875" style="68"/>
    <col min="2564" max="2564" width="7.3984375" style="68" bestFit="1" customWidth="1"/>
    <col min="2565" max="2565" width="4.296875" style="68" customWidth="1"/>
    <col min="2566" max="2819" width="4.296875" style="68"/>
    <col min="2820" max="2820" width="7.3984375" style="68" bestFit="1" customWidth="1"/>
    <col min="2821" max="2821" width="4.296875" style="68" customWidth="1"/>
    <col min="2822" max="3075" width="4.296875" style="68"/>
    <col min="3076" max="3076" width="7.3984375" style="68" bestFit="1" customWidth="1"/>
    <col min="3077" max="3077" width="4.296875" style="68" customWidth="1"/>
    <col min="3078" max="3331" width="4.296875" style="68"/>
    <col min="3332" max="3332" width="7.3984375" style="68" bestFit="1" customWidth="1"/>
    <col min="3333" max="3333" width="4.296875" style="68" customWidth="1"/>
    <col min="3334" max="3587" width="4.296875" style="68"/>
    <col min="3588" max="3588" width="7.3984375" style="68" bestFit="1" customWidth="1"/>
    <col min="3589" max="3589" width="4.296875" style="68" customWidth="1"/>
    <col min="3590" max="3843" width="4.296875" style="68"/>
    <col min="3844" max="3844" width="7.3984375" style="68" bestFit="1" customWidth="1"/>
    <col min="3845" max="3845" width="4.296875" style="68" customWidth="1"/>
    <col min="3846" max="4099" width="4.296875" style="68"/>
    <col min="4100" max="4100" width="7.3984375" style="68" bestFit="1" customWidth="1"/>
    <col min="4101" max="4101" width="4.296875" style="68" customWidth="1"/>
    <col min="4102" max="4355" width="4.296875" style="68"/>
    <col min="4356" max="4356" width="7.3984375" style="68" bestFit="1" customWidth="1"/>
    <col min="4357" max="4357" width="4.296875" style="68" customWidth="1"/>
    <col min="4358" max="4611" width="4.296875" style="68"/>
    <col min="4612" max="4612" width="7.3984375" style="68" bestFit="1" customWidth="1"/>
    <col min="4613" max="4613" width="4.296875" style="68" customWidth="1"/>
    <col min="4614" max="4867" width="4.296875" style="68"/>
    <col min="4868" max="4868" width="7.3984375" style="68" bestFit="1" customWidth="1"/>
    <col min="4869" max="4869" width="4.296875" style="68" customWidth="1"/>
    <col min="4870" max="5123" width="4.296875" style="68"/>
    <col min="5124" max="5124" width="7.3984375" style="68" bestFit="1" customWidth="1"/>
    <col min="5125" max="5125" width="4.296875" style="68" customWidth="1"/>
    <col min="5126" max="5379" width="4.296875" style="68"/>
    <col min="5380" max="5380" width="7.3984375" style="68" bestFit="1" customWidth="1"/>
    <col min="5381" max="5381" width="4.296875" style="68" customWidth="1"/>
    <col min="5382" max="5635" width="4.296875" style="68"/>
    <col min="5636" max="5636" width="7.3984375" style="68" bestFit="1" customWidth="1"/>
    <col min="5637" max="5637" width="4.296875" style="68" customWidth="1"/>
    <col min="5638" max="5891" width="4.296875" style="68"/>
    <col min="5892" max="5892" width="7.3984375" style="68" bestFit="1" customWidth="1"/>
    <col min="5893" max="5893" width="4.296875" style="68" customWidth="1"/>
    <col min="5894" max="6147" width="4.296875" style="68"/>
    <col min="6148" max="6148" width="7.3984375" style="68" bestFit="1" customWidth="1"/>
    <col min="6149" max="6149" width="4.296875" style="68" customWidth="1"/>
    <col min="6150" max="6403" width="4.296875" style="68"/>
    <col min="6404" max="6404" width="7.3984375" style="68" bestFit="1" customWidth="1"/>
    <col min="6405" max="6405" width="4.296875" style="68" customWidth="1"/>
    <col min="6406" max="6659" width="4.296875" style="68"/>
    <col min="6660" max="6660" width="7.3984375" style="68" bestFit="1" customWidth="1"/>
    <col min="6661" max="6661" width="4.296875" style="68" customWidth="1"/>
    <col min="6662" max="6915" width="4.296875" style="68"/>
    <col min="6916" max="6916" width="7.3984375" style="68" bestFit="1" customWidth="1"/>
    <col min="6917" max="6917" width="4.296875" style="68" customWidth="1"/>
    <col min="6918" max="7171" width="4.296875" style="68"/>
    <col min="7172" max="7172" width="7.3984375" style="68" bestFit="1" customWidth="1"/>
    <col min="7173" max="7173" width="4.296875" style="68" customWidth="1"/>
    <col min="7174" max="7427" width="4.296875" style="68"/>
    <col min="7428" max="7428" width="7.3984375" style="68" bestFit="1" customWidth="1"/>
    <col min="7429" max="7429" width="4.296875" style="68" customWidth="1"/>
    <col min="7430" max="7683" width="4.296875" style="68"/>
    <col min="7684" max="7684" width="7.3984375" style="68" bestFit="1" customWidth="1"/>
    <col min="7685" max="7685" width="4.296875" style="68" customWidth="1"/>
    <col min="7686" max="7939" width="4.296875" style="68"/>
    <col min="7940" max="7940" width="7.3984375" style="68" bestFit="1" customWidth="1"/>
    <col min="7941" max="7941" width="4.296875" style="68" customWidth="1"/>
    <col min="7942" max="8195" width="4.296875" style="68"/>
    <col min="8196" max="8196" width="7.3984375" style="68" bestFit="1" customWidth="1"/>
    <col min="8197" max="8197" width="4.296875" style="68" customWidth="1"/>
    <col min="8198" max="8451" width="4.296875" style="68"/>
    <col min="8452" max="8452" width="7.3984375" style="68" bestFit="1" customWidth="1"/>
    <col min="8453" max="8453" width="4.296875" style="68" customWidth="1"/>
    <col min="8454" max="8707" width="4.296875" style="68"/>
    <col min="8708" max="8708" width="7.3984375" style="68" bestFit="1" customWidth="1"/>
    <col min="8709" max="8709" width="4.296875" style="68" customWidth="1"/>
    <col min="8710" max="8963" width="4.296875" style="68"/>
    <col min="8964" max="8964" width="7.3984375" style="68" bestFit="1" customWidth="1"/>
    <col min="8965" max="8965" width="4.296875" style="68" customWidth="1"/>
    <col min="8966" max="9219" width="4.296875" style="68"/>
    <col min="9220" max="9220" width="7.3984375" style="68" bestFit="1" customWidth="1"/>
    <col min="9221" max="9221" width="4.296875" style="68" customWidth="1"/>
    <col min="9222" max="9475" width="4.296875" style="68"/>
    <col min="9476" max="9476" width="7.3984375" style="68" bestFit="1" customWidth="1"/>
    <col min="9477" max="9477" width="4.296875" style="68" customWidth="1"/>
    <col min="9478" max="9731" width="4.296875" style="68"/>
    <col min="9732" max="9732" width="7.3984375" style="68" bestFit="1" customWidth="1"/>
    <col min="9733" max="9733" width="4.296875" style="68" customWidth="1"/>
    <col min="9734" max="9987" width="4.296875" style="68"/>
    <col min="9988" max="9988" width="7.3984375" style="68" bestFit="1" customWidth="1"/>
    <col min="9989" max="9989" width="4.296875" style="68" customWidth="1"/>
    <col min="9990" max="10243" width="4.296875" style="68"/>
    <col min="10244" max="10244" width="7.3984375" style="68" bestFit="1" customWidth="1"/>
    <col min="10245" max="10245" width="4.296875" style="68" customWidth="1"/>
    <col min="10246" max="10499" width="4.296875" style="68"/>
    <col min="10500" max="10500" width="7.3984375" style="68" bestFit="1" customWidth="1"/>
    <col min="10501" max="10501" width="4.296875" style="68" customWidth="1"/>
    <col min="10502" max="10755" width="4.296875" style="68"/>
    <col min="10756" max="10756" width="7.3984375" style="68" bestFit="1" customWidth="1"/>
    <col min="10757" max="10757" width="4.296875" style="68" customWidth="1"/>
    <col min="10758" max="11011" width="4.296875" style="68"/>
    <col min="11012" max="11012" width="7.3984375" style="68" bestFit="1" customWidth="1"/>
    <col min="11013" max="11013" width="4.296875" style="68" customWidth="1"/>
    <col min="11014" max="11267" width="4.296875" style="68"/>
    <col min="11268" max="11268" width="7.3984375" style="68" bestFit="1" customWidth="1"/>
    <col min="11269" max="11269" width="4.296875" style="68" customWidth="1"/>
    <col min="11270" max="11523" width="4.296875" style="68"/>
    <col min="11524" max="11524" width="7.3984375" style="68" bestFit="1" customWidth="1"/>
    <col min="11525" max="11525" width="4.296875" style="68" customWidth="1"/>
    <col min="11526" max="11779" width="4.296875" style="68"/>
    <col min="11780" max="11780" width="7.3984375" style="68" bestFit="1" customWidth="1"/>
    <col min="11781" max="11781" width="4.296875" style="68" customWidth="1"/>
    <col min="11782" max="12035" width="4.296875" style="68"/>
    <col min="12036" max="12036" width="7.3984375" style="68" bestFit="1" customWidth="1"/>
    <col min="12037" max="12037" width="4.296875" style="68" customWidth="1"/>
    <col min="12038" max="12291" width="4.296875" style="68"/>
    <col min="12292" max="12292" width="7.3984375" style="68" bestFit="1" customWidth="1"/>
    <col min="12293" max="12293" width="4.296875" style="68" customWidth="1"/>
    <col min="12294" max="12547" width="4.296875" style="68"/>
    <col min="12548" max="12548" width="7.3984375" style="68" bestFit="1" customWidth="1"/>
    <col min="12549" max="12549" width="4.296875" style="68" customWidth="1"/>
    <col min="12550" max="12803" width="4.296875" style="68"/>
    <col min="12804" max="12804" width="7.3984375" style="68" bestFit="1" customWidth="1"/>
    <col min="12805" max="12805" width="4.296875" style="68" customWidth="1"/>
    <col min="12806" max="13059" width="4.296875" style="68"/>
    <col min="13060" max="13060" width="7.3984375" style="68" bestFit="1" customWidth="1"/>
    <col min="13061" max="13061" width="4.296875" style="68" customWidth="1"/>
    <col min="13062" max="13315" width="4.296875" style="68"/>
    <col min="13316" max="13316" width="7.3984375" style="68" bestFit="1" customWidth="1"/>
    <col min="13317" max="13317" width="4.296875" style="68" customWidth="1"/>
    <col min="13318" max="13571" width="4.296875" style="68"/>
    <col min="13572" max="13572" width="7.3984375" style="68" bestFit="1" customWidth="1"/>
    <col min="13573" max="13573" width="4.296875" style="68" customWidth="1"/>
    <col min="13574" max="13827" width="4.296875" style="68"/>
    <col min="13828" max="13828" width="7.3984375" style="68" bestFit="1" customWidth="1"/>
    <col min="13829" max="13829" width="4.296875" style="68" customWidth="1"/>
    <col min="13830" max="14083" width="4.296875" style="68"/>
    <col min="14084" max="14084" width="7.3984375" style="68" bestFit="1" customWidth="1"/>
    <col min="14085" max="14085" width="4.296875" style="68" customWidth="1"/>
    <col min="14086" max="14339" width="4.296875" style="68"/>
    <col min="14340" max="14340" width="7.3984375" style="68" bestFit="1" customWidth="1"/>
    <col min="14341" max="14341" width="4.296875" style="68" customWidth="1"/>
    <col min="14342" max="14595" width="4.296875" style="68"/>
    <col min="14596" max="14596" width="7.3984375" style="68" bestFit="1" customWidth="1"/>
    <col min="14597" max="14597" width="4.296875" style="68" customWidth="1"/>
    <col min="14598" max="14851" width="4.296875" style="68"/>
    <col min="14852" max="14852" width="7.3984375" style="68" bestFit="1" customWidth="1"/>
    <col min="14853" max="14853" width="4.296875" style="68" customWidth="1"/>
    <col min="14854" max="15107" width="4.296875" style="68"/>
    <col min="15108" max="15108" width="7.3984375" style="68" bestFit="1" customWidth="1"/>
    <col min="15109" max="15109" width="4.296875" style="68" customWidth="1"/>
    <col min="15110" max="15363" width="4.296875" style="68"/>
    <col min="15364" max="15364" width="7.3984375" style="68" bestFit="1" customWidth="1"/>
    <col min="15365" max="15365" width="4.296875" style="68" customWidth="1"/>
    <col min="15366" max="15619" width="4.296875" style="68"/>
    <col min="15620" max="15620" width="7.3984375" style="68" bestFit="1" customWidth="1"/>
    <col min="15621" max="15621" width="4.296875" style="68" customWidth="1"/>
    <col min="15622" max="15875" width="4.296875" style="68"/>
    <col min="15876" max="15876" width="7.3984375" style="68" bestFit="1" customWidth="1"/>
    <col min="15877" max="15877" width="4.296875" style="68" customWidth="1"/>
    <col min="15878" max="16131" width="4.296875" style="68"/>
    <col min="16132" max="16132" width="7.3984375" style="68" bestFit="1" customWidth="1"/>
    <col min="16133" max="16133" width="4.296875" style="68" customWidth="1"/>
    <col min="16134" max="16384" width="4.296875" style="68"/>
  </cols>
  <sheetData>
    <row r="1" spans="1:53" s="60" customFormat="1" ht="16.5">
      <c r="A1" s="700" t="s">
        <v>284</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c r="AW1" s="700"/>
      <c r="AX1" s="700"/>
    </row>
    <row r="2" spans="1:53" s="65" customFormat="1" ht="18.75" customHeight="1" thickBot="1">
      <c r="A2" s="61"/>
      <c r="B2" s="61"/>
      <c r="C2" s="61"/>
      <c r="D2" s="61"/>
      <c r="E2" s="61"/>
      <c r="F2" s="61"/>
      <c r="G2" s="61"/>
      <c r="H2" s="61"/>
      <c r="I2" s="61"/>
      <c r="J2" s="61"/>
      <c r="K2" s="61"/>
      <c r="L2" s="62"/>
      <c r="M2" s="71"/>
      <c r="N2" s="71"/>
      <c r="O2" s="71"/>
      <c r="P2" s="71"/>
      <c r="Q2" s="71"/>
      <c r="R2" s="71"/>
      <c r="S2" s="71"/>
      <c r="U2" s="192"/>
      <c r="V2" s="192"/>
      <c r="W2" s="289"/>
      <c r="X2" s="289"/>
      <c r="Y2" s="350" t="s">
        <v>112</v>
      </c>
      <c r="Z2" s="61"/>
      <c r="AA2" s="61"/>
      <c r="AB2" s="61"/>
      <c r="AC2" s="70"/>
      <c r="AD2" s="70"/>
      <c r="AE2" s="70"/>
      <c r="AF2" s="70"/>
      <c r="AG2" s="70"/>
      <c r="AH2" s="70"/>
      <c r="AI2" s="70"/>
      <c r="AJ2" s="70"/>
      <c r="AK2" s="64"/>
      <c r="AL2" s="204"/>
      <c r="AM2" s="204"/>
      <c r="AN2" s="204"/>
      <c r="AO2" s="204"/>
      <c r="AP2" s="204"/>
      <c r="AQ2" s="204"/>
      <c r="AR2" s="204"/>
      <c r="AS2" s="701"/>
      <c r="AT2" s="701"/>
      <c r="AU2" s="701"/>
      <c r="AV2" s="205"/>
      <c r="AW2" s="205"/>
      <c r="AX2" s="205"/>
      <c r="AY2" s="63"/>
    </row>
    <row r="3" spans="1:53" s="65" customFormat="1" ht="18" customHeight="1">
      <c r="A3" s="72"/>
      <c r="B3" s="72"/>
      <c r="C3" s="72"/>
      <c r="D3" s="189"/>
      <c r="E3" s="189"/>
      <c r="F3" s="728" t="s">
        <v>168</v>
      </c>
      <c r="G3" s="729"/>
      <c r="H3" s="722" t="s">
        <v>96</v>
      </c>
      <c r="I3" s="675"/>
      <c r="J3" s="674" t="s">
        <v>113</v>
      </c>
      <c r="K3" s="675"/>
      <c r="L3" s="674" t="s">
        <v>106</v>
      </c>
      <c r="M3" s="675"/>
      <c r="N3" s="680" t="s">
        <v>114</v>
      </c>
      <c r="O3" s="681"/>
      <c r="P3" s="681"/>
      <c r="Q3" s="681"/>
      <c r="R3" s="681"/>
      <c r="S3" s="681"/>
      <c r="T3" s="681"/>
      <c r="U3" s="681"/>
      <c r="V3" s="681"/>
      <c r="W3" s="681"/>
      <c r="X3" s="681"/>
      <c r="Y3" s="681"/>
      <c r="Z3" s="66"/>
      <c r="AA3" s="66"/>
      <c r="AB3" s="66"/>
      <c r="AC3" s="67"/>
      <c r="AD3" s="67"/>
      <c r="AE3" s="67"/>
      <c r="AF3" s="190"/>
      <c r="AG3" s="702"/>
      <c r="AH3" s="703"/>
      <c r="AI3" s="704"/>
      <c r="AJ3" s="703"/>
      <c r="AK3" s="704"/>
      <c r="AL3" s="703"/>
      <c r="AM3" s="705"/>
      <c r="AN3" s="705"/>
      <c r="AO3" s="705"/>
      <c r="AP3" s="705"/>
      <c r="AQ3" s="705"/>
      <c r="AR3" s="705"/>
      <c r="AS3" s="705"/>
      <c r="AT3" s="705"/>
      <c r="AU3" s="705"/>
      <c r="AV3" s="705"/>
      <c r="AW3" s="705"/>
      <c r="AX3" s="705"/>
      <c r="AY3" s="67"/>
      <c r="AZ3" s="66"/>
      <c r="BA3" s="66"/>
    </row>
    <row r="4" spans="1:53" ht="18" customHeight="1">
      <c r="A4" s="732" t="s">
        <v>169</v>
      </c>
      <c r="B4" s="733"/>
      <c r="C4" s="67"/>
      <c r="D4" s="190"/>
      <c r="E4" s="190"/>
      <c r="F4" s="730"/>
      <c r="G4" s="731"/>
      <c r="H4" s="723"/>
      <c r="I4" s="677"/>
      <c r="J4" s="676"/>
      <c r="K4" s="677"/>
      <c r="L4" s="676"/>
      <c r="M4" s="677"/>
      <c r="N4" s="682" t="s">
        <v>91</v>
      </c>
      <c r="O4" s="683"/>
      <c r="P4" s="682" t="s">
        <v>107</v>
      </c>
      <c r="Q4" s="683"/>
      <c r="R4" s="685" t="s">
        <v>148</v>
      </c>
      <c r="S4" s="683"/>
      <c r="T4" s="686" t="s">
        <v>149</v>
      </c>
      <c r="U4" s="683"/>
      <c r="V4" s="682" t="s">
        <v>150</v>
      </c>
      <c r="W4" s="683"/>
      <c r="X4" s="682" t="s">
        <v>115</v>
      </c>
      <c r="Y4" s="687"/>
      <c r="Z4" s="66"/>
      <c r="AA4" s="66"/>
      <c r="AB4" s="66"/>
      <c r="AC4" s="67"/>
      <c r="AD4" s="67"/>
      <c r="AE4" s="67"/>
      <c r="AF4" s="190"/>
      <c r="AG4" s="703"/>
      <c r="AH4" s="703"/>
      <c r="AI4" s="703"/>
      <c r="AJ4" s="703"/>
      <c r="AK4" s="703"/>
      <c r="AL4" s="703"/>
      <c r="AM4" s="704"/>
      <c r="AN4" s="703"/>
      <c r="AO4" s="704"/>
      <c r="AP4" s="703"/>
      <c r="AQ4" s="707"/>
      <c r="AR4" s="703"/>
      <c r="AS4" s="708"/>
      <c r="AT4" s="703"/>
      <c r="AU4" s="704"/>
      <c r="AV4" s="703"/>
      <c r="AW4" s="704"/>
      <c r="AX4" s="703"/>
      <c r="AY4" s="67"/>
      <c r="AZ4" s="66"/>
      <c r="BA4" s="66"/>
    </row>
    <row r="5" spans="1:53" ht="18" customHeight="1">
      <c r="A5" s="734"/>
      <c r="B5" s="734"/>
      <c r="C5" s="73"/>
      <c r="D5" s="191"/>
      <c r="E5" s="191"/>
      <c r="F5" s="191"/>
      <c r="G5" s="191"/>
      <c r="H5" s="724"/>
      <c r="I5" s="679"/>
      <c r="J5" s="678"/>
      <c r="K5" s="679"/>
      <c r="L5" s="678"/>
      <c r="M5" s="679"/>
      <c r="N5" s="684"/>
      <c r="O5" s="679"/>
      <c r="P5" s="684"/>
      <c r="Q5" s="679"/>
      <c r="R5" s="684"/>
      <c r="S5" s="679"/>
      <c r="T5" s="684"/>
      <c r="U5" s="679"/>
      <c r="V5" s="684"/>
      <c r="W5" s="679"/>
      <c r="X5" s="678"/>
      <c r="Y5" s="688"/>
      <c r="Z5" s="66"/>
      <c r="AA5" s="66"/>
      <c r="AB5" s="66"/>
      <c r="AC5" s="67"/>
      <c r="AD5" s="67"/>
      <c r="AE5" s="67"/>
      <c r="AF5" s="206"/>
      <c r="AG5" s="703"/>
      <c r="AH5" s="703"/>
      <c r="AI5" s="703"/>
      <c r="AJ5" s="703"/>
      <c r="AK5" s="703"/>
      <c r="AL5" s="703"/>
      <c r="AM5" s="706"/>
      <c r="AN5" s="703"/>
      <c r="AO5" s="706"/>
      <c r="AP5" s="703"/>
      <c r="AQ5" s="706"/>
      <c r="AR5" s="703"/>
      <c r="AS5" s="706"/>
      <c r="AT5" s="703"/>
      <c r="AU5" s="706"/>
      <c r="AV5" s="703"/>
      <c r="AW5" s="703"/>
      <c r="AX5" s="703"/>
      <c r="AY5" s="67"/>
      <c r="AZ5" s="66"/>
      <c r="BA5" s="66"/>
    </row>
    <row r="6" spans="1:53" ht="20.25" customHeight="1">
      <c r="A6" s="712" t="s">
        <v>96</v>
      </c>
      <c r="B6" s="712"/>
      <c r="C6" s="712"/>
      <c r="D6" s="712"/>
      <c r="E6" s="712"/>
      <c r="F6" s="712"/>
      <c r="G6" s="713"/>
      <c r="H6" s="695">
        <f>SUM(H7:I9)</f>
        <v>16076</v>
      </c>
      <c r="I6" s="696"/>
      <c r="J6" s="696">
        <f>SUM(J7:K9)</f>
        <v>6048</v>
      </c>
      <c r="K6" s="696"/>
      <c r="L6" s="696">
        <f>SUM(L7:M9)</f>
        <v>2368</v>
      </c>
      <c r="M6" s="696"/>
      <c r="N6" s="696">
        <f>SUM(N7:O9)</f>
        <v>7660</v>
      </c>
      <c r="O6" s="696"/>
      <c r="P6" s="696">
        <f>SUM(P7:Q9)</f>
        <v>3184</v>
      </c>
      <c r="Q6" s="696"/>
      <c r="R6" s="696">
        <f>SUM(R7:S9)</f>
        <v>2279</v>
      </c>
      <c r="S6" s="696"/>
      <c r="T6" s="696">
        <f>SUM(T7:U9)</f>
        <v>1255</v>
      </c>
      <c r="U6" s="696"/>
      <c r="V6" s="696">
        <f>SUM(V7:W9)</f>
        <v>700</v>
      </c>
      <c r="W6" s="696"/>
      <c r="X6" s="696">
        <f>SUM(X7:Y9)</f>
        <v>242</v>
      </c>
      <c r="Y6" s="696"/>
      <c r="Z6" s="69"/>
      <c r="AA6" s="69"/>
      <c r="AB6" s="69"/>
      <c r="AC6" s="207"/>
      <c r="AD6" s="207"/>
      <c r="AE6" s="207"/>
      <c r="AF6" s="207"/>
      <c r="AG6" s="699"/>
      <c r="AH6" s="699"/>
      <c r="AI6" s="699"/>
      <c r="AJ6" s="699"/>
      <c r="AK6" s="699"/>
      <c r="AL6" s="699"/>
      <c r="AM6" s="699"/>
      <c r="AN6" s="699"/>
      <c r="AO6" s="699"/>
      <c r="AP6" s="699"/>
      <c r="AQ6" s="699"/>
      <c r="AR6" s="699"/>
      <c r="AS6" s="699"/>
      <c r="AT6" s="699"/>
      <c r="AU6" s="699"/>
      <c r="AV6" s="699"/>
      <c r="AW6" s="699"/>
      <c r="AX6" s="709"/>
      <c r="AY6" s="208"/>
      <c r="AZ6" s="69"/>
      <c r="BA6" s="69"/>
    </row>
    <row r="7" spans="1:53" ht="20.25" customHeight="1">
      <c r="A7" s="714" t="s">
        <v>116</v>
      </c>
      <c r="B7" s="714"/>
      <c r="C7" s="714"/>
      <c r="D7" s="714"/>
      <c r="E7" s="714"/>
      <c r="F7" s="714"/>
      <c r="G7" s="715"/>
      <c r="H7" s="718">
        <f>SUM(J7:O7)</f>
        <v>4995</v>
      </c>
      <c r="I7" s="694"/>
      <c r="J7" s="691">
        <v>4842</v>
      </c>
      <c r="K7" s="691"/>
      <c r="L7" s="691">
        <v>113</v>
      </c>
      <c r="M7" s="691"/>
      <c r="N7" s="691">
        <f>SUM(P7:Y7)</f>
        <v>40</v>
      </c>
      <c r="O7" s="691"/>
      <c r="P7" s="691">
        <v>29</v>
      </c>
      <c r="Q7" s="691"/>
      <c r="R7" s="691">
        <v>9</v>
      </c>
      <c r="S7" s="691"/>
      <c r="T7" s="691">
        <v>2</v>
      </c>
      <c r="U7" s="691"/>
      <c r="V7" s="691">
        <v>0</v>
      </c>
      <c r="W7" s="691"/>
      <c r="X7" s="691">
        <v>0</v>
      </c>
      <c r="Y7" s="692"/>
      <c r="Z7" s="69"/>
      <c r="AA7" s="69"/>
      <c r="AB7" s="69"/>
      <c r="AC7" s="209"/>
      <c r="AD7" s="209"/>
      <c r="AE7" s="209"/>
      <c r="AF7" s="209"/>
      <c r="AG7" s="697"/>
      <c r="AH7" s="697"/>
      <c r="AI7" s="697"/>
      <c r="AJ7" s="697"/>
      <c r="AK7" s="697"/>
      <c r="AL7" s="697"/>
      <c r="AM7" s="697"/>
      <c r="AN7" s="697"/>
      <c r="AO7" s="697"/>
      <c r="AP7" s="697"/>
      <c r="AQ7" s="697"/>
      <c r="AR7" s="697"/>
      <c r="AS7" s="697"/>
      <c r="AT7" s="697"/>
      <c r="AU7" s="697"/>
      <c r="AV7" s="697"/>
      <c r="AW7" s="697"/>
      <c r="AX7" s="698"/>
      <c r="AY7" s="208"/>
      <c r="AZ7" s="69"/>
      <c r="BA7" s="69"/>
    </row>
    <row r="8" spans="1:53" ht="20.25" customHeight="1">
      <c r="A8" s="716" t="s">
        <v>106</v>
      </c>
      <c r="B8" s="716"/>
      <c r="C8" s="716"/>
      <c r="D8" s="716"/>
      <c r="E8" s="716"/>
      <c r="F8" s="716"/>
      <c r="G8" s="717"/>
      <c r="H8" s="693">
        <f>SUM(J8:O8)</f>
        <v>2019</v>
      </c>
      <c r="I8" s="694"/>
      <c r="J8" s="691">
        <v>948</v>
      </c>
      <c r="K8" s="691"/>
      <c r="L8" s="691">
        <v>913</v>
      </c>
      <c r="M8" s="691"/>
      <c r="N8" s="691">
        <f>SUM(P8:Y8)</f>
        <v>158</v>
      </c>
      <c r="O8" s="691"/>
      <c r="P8" s="691">
        <v>137</v>
      </c>
      <c r="Q8" s="691"/>
      <c r="R8" s="691">
        <v>18</v>
      </c>
      <c r="S8" s="691"/>
      <c r="T8" s="691">
        <v>3</v>
      </c>
      <c r="U8" s="691"/>
      <c r="V8" s="691" t="s">
        <v>205</v>
      </c>
      <c r="W8" s="691"/>
      <c r="X8" s="691" t="s">
        <v>206</v>
      </c>
      <c r="Y8" s="692"/>
      <c r="Z8" s="69"/>
      <c r="AA8" s="69"/>
      <c r="AB8" s="69"/>
      <c r="AC8" s="209"/>
      <c r="AD8" s="209"/>
      <c r="AE8" s="209"/>
      <c r="AF8" s="209"/>
      <c r="AG8" s="697"/>
      <c r="AH8" s="697"/>
      <c r="AI8" s="697"/>
      <c r="AJ8" s="697"/>
      <c r="AK8" s="697"/>
      <c r="AL8" s="697"/>
      <c r="AM8" s="697"/>
      <c r="AN8" s="697"/>
      <c r="AO8" s="697"/>
      <c r="AP8" s="697"/>
      <c r="AQ8" s="697"/>
      <c r="AR8" s="697"/>
      <c r="AS8" s="697"/>
      <c r="AT8" s="697"/>
      <c r="AU8" s="697"/>
      <c r="AV8" s="697"/>
      <c r="AW8" s="697"/>
      <c r="AX8" s="698"/>
      <c r="AY8" s="208"/>
      <c r="AZ8" s="69"/>
      <c r="BA8" s="69"/>
    </row>
    <row r="9" spans="1:53" ht="20.25" customHeight="1">
      <c r="A9" s="287"/>
      <c r="B9" s="287"/>
      <c r="C9" s="725" t="s">
        <v>91</v>
      </c>
      <c r="D9" s="726"/>
      <c r="E9" s="726"/>
      <c r="F9" s="726"/>
      <c r="G9" s="727"/>
      <c r="H9" s="693">
        <f t="shared" ref="H9:H14" si="0">SUM(J9:O9)</f>
        <v>9062</v>
      </c>
      <c r="I9" s="694"/>
      <c r="J9" s="694">
        <f>SUM(J10:K14)</f>
        <v>258</v>
      </c>
      <c r="K9" s="694"/>
      <c r="L9" s="694">
        <f>SUM(L10:M14)</f>
        <v>1342</v>
      </c>
      <c r="M9" s="694"/>
      <c r="N9" s="694">
        <f>SUM(N10:O14)</f>
        <v>7462</v>
      </c>
      <c r="O9" s="694"/>
      <c r="P9" s="694">
        <f>SUM(P10:Q14)</f>
        <v>3018</v>
      </c>
      <c r="Q9" s="694"/>
      <c r="R9" s="694">
        <f>SUM(R10:S14)</f>
        <v>2252</v>
      </c>
      <c r="S9" s="694"/>
      <c r="T9" s="694">
        <f>SUM(T10:U14)</f>
        <v>1250</v>
      </c>
      <c r="U9" s="694"/>
      <c r="V9" s="694">
        <f>SUM(V10:W14)</f>
        <v>700</v>
      </c>
      <c r="W9" s="694"/>
      <c r="X9" s="694">
        <f>SUM(X10:Y14)</f>
        <v>242</v>
      </c>
      <c r="Y9" s="694"/>
      <c r="Z9" s="69"/>
      <c r="AA9" s="69"/>
      <c r="AB9" s="69"/>
      <c r="AC9" s="208"/>
      <c r="AD9" s="705"/>
      <c r="AE9" s="710"/>
      <c r="AF9" s="710"/>
      <c r="AG9" s="697"/>
      <c r="AH9" s="697"/>
      <c r="AI9" s="697"/>
      <c r="AJ9" s="697"/>
      <c r="AK9" s="697"/>
      <c r="AL9" s="697"/>
      <c r="AM9" s="697"/>
      <c r="AN9" s="697"/>
      <c r="AO9" s="697"/>
      <c r="AP9" s="697"/>
      <c r="AQ9" s="697"/>
      <c r="AR9" s="697"/>
      <c r="AS9" s="697"/>
      <c r="AT9" s="697"/>
      <c r="AU9" s="697"/>
      <c r="AV9" s="697"/>
      <c r="AW9" s="697"/>
      <c r="AX9" s="697"/>
      <c r="AY9" s="208"/>
      <c r="AZ9" s="69"/>
      <c r="BA9" s="69"/>
    </row>
    <row r="10" spans="1:53" ht="20.25" customHeight="1">
      <c r="A10" s="705">
        <v>65</v>
      </c>
      <c r="B10" s="705"/>
      <c r="C10" s="719" t="s">
        <v>107</v>
      </c>
      <c r="D10" s="720"/>
      <c r="E10" s="720"/>
      <c r="F10" s="720"/>
      <c r="G10" s="721"/>
      <c r="H10" s="693">
        <f t="shared" si="0"/>
        <v>2959</v>
      </c>
      <c r="I10" s="694"/>
      <c r="J10" s="691">
        <v>232</v>
      </c>
      <c r="K10" s="691"/>
      <c r="L10" s="691">
        <v>1201</v>
      </c>
      <c r="M10" s="691"/>
      <c r="N10" s="691">
        <f>SUM(P10:Y10)</f>
        <v>1526</v>
      </c>
      <c r="O10" s="691"/>
      <c r="P10" s="691">
        <v>1408</v>
      </c>
      <c r="Q10" s="691"/>
      <c r="R10" s="691">
        <v>104</v>
      </c>
      <c r="S10" s="691"/>
      <c r="T10" s="691">
        <v>10</v>
      </c>
      <c r="U10" s="691"/>
      <c r="V10" s="691">
        <v>4</v>
      </c>
      <c r="W10" s="691"/>
      <c r="X10" s="691">
        <v>0</v>
      </c>
      <c r="Y10" s="692"/>
      <c r="Z10" s="69"/>
      <c r="AA10" s="69"/>
      <c r="AB10" s="69"/>
      <c r="AC10" s="203"/>
      <c r="AD10" s="705"/>
      <c r="AE10" s="710"/>
      <c r="AF10" s="710"/>
      <c r="AG10" s="697"/>
      <c r="AH10" s="697"/>
      <c r="AI10" s="697"/>
      <c r="AJ10" s="697"/>
      <c r="AK10" s="697"/>
      <c r="AL10" s="697"/>
      <c r="AM10" s="697"/>
      <c r="AN10" s="697"/>
      <c r="AO10" s="697"/>
      <c r="AP10" s="697"/>
      <c r="AQ10" s="697"/>
      <c r="AR10" s="697"/>
      <c r="AS10" s="697"/>
      <c r="AT10" s="697"/>
      <c r="AU10" s="697"/>
      <c r="AV10" s="697"/>
      <c r="AW10" s="697"/>
      <c r="AX10" s="698"/>
      <c r="AY10" s="208"/>
      <c r="AZ10" s="69"/>
      <c r="BA10" s="69"/>
    </row>
    <row r="11" spans="1:53" ht="20.25" customHeight="1">
      <c r="A11" s="740" t="s">
        <v>217</v>
      </c>
      <c r="B11" s="740"/>
      <c r="C11" s="719" t="s">
        <v>108</v>
      </c>
      <c r="D11" s="720"/>
      <c r="E11" s="720"/>
      <c r="F11" s="720"/>
      <c r="G11" s="721"/>
      <c r="H11" s="693">
        <f t="shared" si="0"/>
        <v>2627</v>
      </c>
      <c r="I11" s="694"/>
      <c r="J11" s="691">
        <v>19</v>
      </c>
      <c r="K11" s="691"/>
      <c r="L11" s="691">
        <v>135</v>
      </c>
      <c r="M11" s="691"/>
      <c r="N11" s="691">
        <f>SUM(P11:Y11)</f>
        <v>2473</v>
      </c>
      <c r="O11" s="691"/>
      <c r="P11" s="691">
        <v>1415</v>
      </c>
      <c r="Q11" s="691"/>
      <c r="R11" s="691">
        <v>962</v>
      </c>
      <c r="S11" s="691"/>
      <c r="T11" s="691">
        <v>81</v>
      </c>
      <c r="U11" s="691"/>
      <c r="V11" s="691">
        <v>9</v>
      </c>
      <c r="W11" s="691"/>
      <c r="X11" s="691">
        <v>6</v>
      </c>
      <c r="Y11" s="692"/>
      <c r="Z11" s="69"/>
      <c r="AA11" s="69"/>
      <c r="AB11" s="69"/>
      <c r="AC11" s="203"/>
      <c r="AD11" s="705"/>
      <c r="AE11" s="710"/>
      <c r="AF11" s="710"/>
      <c r="AG11" s="697"/>
      <c r="AH11" s="697"/>
      <c r="AI11" s="697"/>
      <c r="AJ11" s="697"/>
      <c r="AK11" s="697"/>
      <c r="AL11" s="697"/>
      <c r="AM11" s="697"/>
      <c r="AN11" s="697"/>
      <c r="AO11" s="697"/>
      <c r="AP11" s="697"/>
      <c r="AQ11" s="697"/>
      <c r="AR11" s="697"/>
      <c r="AS11" s="697"/>
      <c r="AT11" s="697"/>
      <c r="AU11" s="697"/>
      <c r="AV11" s="697"/>
      <c r="AW11" s="697"/>
      <c r="AX11" s="698"/>
      <c r="AY11" s="208"/>
      <c r="AZ11" s="69"/>
      <c r="BA11" s="69"/>
    </row>
    <row r="12" spans="1:53" ht="20.25" customHeight="1">
      <c r="A12" s="740" t="s">
        <v>218</v>
      </c>
      <c r="B12" s="740"/>
      <c r="C12" s="719" t="s">
        <v>109</v>
      </c>
      <c r="D12" s="720"/>
      <c r="E12" s="720"/>
      <c r="F12" s="720"/>
      <c r="G12" s="721"/>
      <c r="H12" s="693">
        <f t="shared" si="0"/>
        <v>1721</v>
      </c>
      <c r="I12" s="694"/>
      <c r="J12" s="691">
        <v>5</v>
      </c>
      <c r="K12" s="691"/>
      <c r="L12" s="691">
        <v>5</v>
      </c>
      <c r="M12" s="691"/>
      <c r="N12" s="691">
        <f>SUM(P12:Y12)</f>
        <v>1711</v>
      </c>
      <c r="O12" s="691"/>
      <c r="P12" s="691">
        <v>173</v>
      </c>
      <c r="Q12" s="691"/>
      <c r="R12" s="691">
        <v>977</v>
      </c>
      <c r="S12" s="691"/>
      <c r="T12" s="691">
        <v>520</v>
      </c>
      <c r="U12" s="691"/>
      <c r="V12" s="691">
        <v>36</v>
      </c>
      <c r="W12" s="691"/>
      <c r="X12" s="691">
        <v>5</v>
      </c>
      <c r="Y12" s="692"/>
      <c r="Z12" s="69"/>
      <c r="AA12" s="69"/>
      <c r="AB12" s="69"/>
      <c r="AC12" s="203"/>
      <c r="AD12" s="705"/>
      <c r="AE12" s="710"/>
      <c r="AF12" s="710"/>
      <c r="AG12" s="697"/>
      <c r="AH12" s="697"/>
      <c r="AI12" s="697"/>
      <c r="AJ12" s="697"/>
      <c r="AK12" s="697"/>
      <c r="AL12" s="697"/>
      <c r="AM12" s="697"/>
      <c r="AN12" s="697"/>
      <c r="AO12" s="697"/>
      <c r="AP12" s="697"/>
      <c r="AQ12" s="697"/>
      <c r="AR12" s="697"/>
      <c r="AS12" s="697"/>
      <c r="AT12" s="697"/>
      <c r="AU12" s="697"/>
      <c r="AV12" s="697"/>
      <c r="AW12" s="697"/>
      <c r="AX12" s="698"/>
      <c r="AY12" s="208"/>
      <c r="AZ12" s="69"/>
      <c r="BA12" s="69"/>
    </row>
    <row r="13" spans="1:53" ht="20.25" customHeight="1">
      <c r="A13" s="740" t="s">
        <v>219</v>
      </c>
      <c r="B13" s="740"/>
      <c r="C13" s="719" t="s">
        <v>110</v>
      </c>
      <c r="D13" s="720"/>
      <c r="E13" s="720"/>
      <c r="F13" s="720"/>
      <c r="G13" s="721"/>
      <c r="H13" s="693">
        <f t="shared" si="0"/>
        <v>1103</v>
      </c>
      <c r="I13" s="694"/>
      <c r="J13" s="691">
        <v>1</v>
      </c>
      <c r="K13" s="691"/>
      <c r="L13" s="691">
        <v>1</v>
      </c>
      <c r="M13" s="691"/>
      <c r="N13" s="691">
        <f>SUM(P13:Y13)</f>
        <v>1101</v>
      </c>
      <c r="O13" s="691"/>
      <c r="P13" s="691">
        <v>19</v>
      </c>
      <c r="Q13" s="691"/>
      <c r="R13" s="691">
        <v>196</v>
      </c>
      <c r="S13" s="691"/>
      <c r="T13" s="691">
        <v>545</v>
      </c>
      <c r="U13" s="691"/>
      <c r="V13" s="691">
        <v>313</v>
      </c>
      <c r="W13" s="691"/>
      <c r="X13" s="691">
        <v>28</v>
      </c>
      <c r="Y13" s="692"/>
      <c r="Z13" s="69"/>
      <c r="AA13" s="69"/>
      <c r="AB13" s="69"/>
      <c r="AC13" s="203"/>
      <c r="AD13" s="705"/>
      <c r="AE13" s="710"/>
      <c r="AF13" s="710"/>
      <c r="AG13" s="697"/>
      <c r="AH13" s="697"/>
      <c r="AI13" s="697"/>
      <c r="AJ13" s="697"/>
      <c r="AK13" s="697"/>
      <c r="AL13" s="697"/>
      <c r="AM13" s="697"/>
      <c r="AN13" s="697"/>
      <c r="AO13" s="697"/>
      <c r="AP13" s="697"/>
      <c r="AQ13" s="697"/>
      <c r="AR13" s="697"/>
      <c r="AS13" s="697"/>
      <c r="AT13" s="697"/>
      <c r="AU13" s="697"/>
      <c r="AV13" s="697"/>
      <c r="AW13" s="697"/>
      <c r="AX13" s="698"/>
      <c r="AY13" s="208"/>
      <c r="AZ13" s="69"/>
      <c r="BA13" s="69"/>
    </row>
    <row r="14" spans="1:53" ht="20.25" customHeight="1" thickBot="1">
      <c r="A14" s="288"/>
      <c r="B14" s="288"/>
      <c r="C14" s="741" t="s">
        <v>111</v>
      </c>
      <c r="D14" s="742"/>
      <c r="E14" s="742"/>
      <c r="F14" s="742"/>
      <c r="G14" s="743"/>
      <c r="H14" s="735">
        <f t="shared" si="0"/>
        <v>652</v>
      </c>
      <c r="I14" s="689"/>
      <c r="J14" s="689">
        <v>1</v>
      </c>
      <c r="K14" s="689"/>
      <c r="L14" s="689">
        <v>0</v>
      </c>
      <c r="M14" s="689"/>
      <c r="N14" s="689">
        <f>SUM(P14:Y14)</f>
        <v>651</v>
      </c>
      <c r="O14" s="689"/>
      <c r="P14" s="689">
        <v>3</v>
      </c>
      <c r="Q14" s="689"/>
      <c r="R14" s="689">
        <v>13</v>
      </c>
      <c r="S14" s="689"/>
      <c r="T14" s="689">
        <v>94</v>
      </c>
      <c r="U14" s="689"/>
      <c r="V14" s="689">
        <v>338</v>
      </c>
      <c r="W14" s="689"/>
      <c r="X14" s="689">
        <v>203</v>
      </c>
      <c r="Y14" s="690"/>
      <c r="Z14" s="69"/>
      <c r="AA14" s="69"/>
      <c r="AB14" s="69"/>
      <c r="AC14" s="208"/>
      <c r="AD14" s="705"/>
      <c r="AE14" s="710"/>
      <c r="AF14" s="710"/>
      <c r="AG14" s="697"/>
      <c r="AH14" s="697"/>
      <c r="AI14" s="697"/>
      <c r="AJ14" s="697"/>
      <c r="AK14" s="697"/>
      <c r="AL14" s="697"/>
      <c r="AM14" s="697"/>
      <c r="AN14" s="697"/>
      <c r="AO14" s="697"/>
      <c r="AP14" s="697"/>
      <c r="AQ14" s="697"/>
      <c r="AR14" s="697"/>
      <c r="AS14" s="697"/>
      <c r="AT14" s="697"/>
      <c r="AU14" s="697"/>
      <c r="AV14" s="697"/>
      <c r="AW14" s="697"/>
      <c r="AX14" s="698"/>
      <c r="AY14" s="208"/>
      <c r="AZ14" s="69"/>
      <c r="BA14" s="69"/>
    </row>
    <row r="15" spans="1:53" s="118" customFormat="1" ht="17.25" customHeight="1">
      <c r="P15" s="193"/>
      <c r="Q15" s="193"/>
      <c r="R15" s="193"/>
      <c r="S15" s="193"/>
      <c r="T15" s="193"/>
      <c r="U15" s="193"/>
      <c r="V15" s="193"/>
      <c r="X15" s="194"/>
      <c r="Y15" s="188" t="s">
        <v>204</v>
      </c>
      <c r="Z15" s="124"/>
      <c r="AA15" s="124"/>
      <c r="AB15" s="124"/>
      <c r="AC15" s="124"/>
      <c r="AD15" s="124"/>
      <c r="AE15" s="124"/>
      <c r="AF15" s="124"/>
      <c r="AG15" s="124"/>
      <c r="AH15" s="124"/>
      <c r="AI15" s="124"/>
      <c r="AJ15" s="124"/>
      <c r="AK15" s="124"/>
      <c r="AL15" s="124"/>
      <c r="AM15" s="124"/>
      <c r="AN15" s="711"/>
      <c r="AO15" s="711"/>
      <c r="AP15" s="711"/>
      <c r="AQ15" s="711"/>
      <c r="AR15" s="711"/>
      <c r="AS15" s="711"/>
      <c r="AT15" s="711"/>
      <c r="AU15" s="711"/>
      <c r="AV15" s="124"/>
      <c r="AW15" s="124"/>
      <c r="AX15" s="124"/>
    </row>
    <row r="16" spans="1:53" ht="24.75" customHeight="1"/>
    <row r="17" spans="1:27" ht="16.5">
      <c r="A17" s="700" t="s">
        <v>271</v>
      </c>
      <c r="B17" s="700"/>
      <c r="C17" s="700"/>
      <c r="D17" s="700"/>
      <c r="E17" s="700"/>
      <c r="F17" s="700"/>
      <c r="G17" s="700"/>
      <c r="H17" s="700"/>
      <c r="I17" s="700"/>
      <c r="J17" s="700"/>
      <c r="K17" s="700"/>
      <c r="L17" s="700"/>
      <c r="M17" s="700"/>
      <c r="N17" s="700"/>
      <c r="O17" s="700"/>
      <c r="P17" s="700"/>
      <c r="Q17" s="700"/>
      <c r="R17" s="700"/>
      <c r="S17" s="700"/>
      <c r="T17" s="700"/>
      <c r="U17" s="700"/>
      <c r="V17" s="700"/>
      <c r="W17" s="700"/>
      <c r="X17" s="700"/>
      <c r="Y17" s="700"/>
    </row>
    <row r="18" spans="1:27" ht="21" customHeight="1" thickBot="1">
      <c r="A18" s="61"/>
      <c r="B18" s="61"/>
      <c r="C18" s="61"/>
      <c r="D18" s="61"/>
      <c r="E18" s="61"/>
      <c r="F18" s="61"/>
      <c r="G18" s="61"/>
      <c r="H18" s="61"/>
      <c r="I18" s="61"/>
      <c r="J18" s="61"/>
      <c r="K18" s="61"/>
      <c r="L18" s="62"/>
      <c r="M18" s="71"/>
      <c r="N18" s="71"/>
      <c r="O18" s="71"/>
      <c r="P18" s="71"/>
      <c r="Q18" s="71"/>
      <c r="R18" s="71"/>
      <c r="S18" s="71"/>
      <c r="T18" s="65"/>
      <c r="U18" s="64"/>
      <c r="V18" s="64"/>
      <c r="W18" s="289"/>
      <c r="X18" s="289"/>
      <c r="Y18" s="317" t="s">
        <v>381</v>
      </c>
    </row>
    <row r="19" spans="1:27" ht="18" customHeight="1">
      <c r="A19" s="351"/>
      <c r="B19" s="351"/>
      <c r="C19" s="351"/>
      <c r="D19" s="351"/>
      <c r="E19" s="489" t="s">
        <v>384</v>
      </c>
      <c r="F19" s="753">
        <v>2017</v>
      </c>
      <c r="G19" s="754"/>
      <c r="H19" s="754"/>
      <c r="I19" s="755"/>
      <c r="J19" s="756">
        <v>2018</v>
      </c>
      <c r="K19" s="754"/>
      <c r="L19" s="754"/>
      <c r="M19" s="755"/>
      <c r="N19" s="756">
        <v>2019</v>
      </c>
      <c r="O19" s="754"/>
      <c r="P19" s="754"/>
      <c r="Q19" s="755"/>
      <c r="R19" s="757">
        <v>2020</v>
      </c>
      <c r="S19" s="757"/>
      <c r="T19" s="757"/>
      <c r="U19" s="757"/>
      <c r="V19" s="758">
        <v>2021</v>
      </c>
      <c r="W19" s="758"/>
      <c r="X19" s="758"/>
      <c r="Y19" s="759"/>
    </row>
    <row r="20" spans="1:27" ht="18" customHeight="1">
      <c r="A20" s="490" t="s">
        <v>385</v>
      </c>
      <c r="B20" s="352"/>
      <c r="C20" s="352"/>
      <c r="D20" s="352"/>
      <c r="E20" s="353"/>
      <c r="F20" s="750" t="s">
        <v>293</v>
      </c>
      <c r="G20" s="751"/>
      <c r="H20" s="751"/>
      <c r="I20" s="752"/>
      <c r="J20" s="760" t="s">
        <v>417</v>
      </c>
      <c r="K20" s="751"/>
      <c r="L20" s="751"/>
      <c r="M20" s="752"/>
      <c r="N20" s="760" t="s">
        <v>399</v>
      </c>
      <c r="O20" s="751"/>
      <c r="P20" s="751"/>
      <c r="Q20" s="752"/>
      <c r="R20" s="761" t="s">
        <v>400</v>
      </c>
      <c r="S20" s="761"/>
      <c r="T20" s="761"/>
      <c r="U20" s="761"/>
      <c r="V20" s="762" t="s">
        <v>408</v>
      </c>
      <c r="W20" s="762"/>
      <c r="X20" s="762"/>
      <c r="Y20" s="763"/>
    </row>
    <row r="21" spans="1:27" ht="20.25" customHeight="1">
      <c r="A21" s="738" t="s">
        <v>279</v>
      </c>
      <c r="B21" s="738"/>
      <c r="C21" s="738"/>
      <c r="D21" s="738"/>
      <c r="E21" s="739"/>
      <c r="F21" s="746">
        <v>5712</v>
      </c>
      <c r="G21" s="747"/>
      <c r="H21" s="747"/>
      <c r="I21" s="747"/>
      <c r="J21" s="747">
        <v>6429</v>
      </c>
      <c r="K21" s="747"/>
      <c r="L21" s="747"/>
      <c r="M21" s="747"/>
      <c r="N21" s="747">
        <v>7230</v>
      </c>
      <c r="O21" s="747"/>
      <c r="P21" s="747"/>
      <c r="Q21" s="747"/>
      <c r="R21" s="747">
        <v>7970</v>
      </c>
      <c r="S21" s="747"/>
      <c r="T21" s="747"/>
      <c r="U21" s="747"/>
      <c r="V21" s="629">
        <v>7618</v>
      </c>
      <c r="W21" s="629"/>
      <c r="X21" s="629"/>
      <c r="Y21" s="629"/>
      <c r="Z21" s="501"/>
      <c r="AA21" s="124"/>
    </row>
    <row r="22" spans="1:27" ht="20.25" customHeight="1">
      <c r="A22" s="736" t="s">
        <v>239</v>
      </c>
      <c r="B22" s="736"/>
      <c r="C22" s="736"/>
      <c r="D22" s="736"/>
      <c r="E22" s="737"/>
      <c r="F22" s="633">
        <v>304</v>
      </c>
      <c r="G22" s="624"/>
      <c r="H22" s="624"/>
      <c r="I22" s="624"/>
      <c r="J22" s="624">
        <v>316</v>
      </c>
      <c r="K22" s="624"/>
      <c r="L22" s="624"/>
      <c r="M22" s="624"/>
      <c r="N22" s="624">
        <v>349</v>
      </c>
      <c r="O22" s="624"/>
      <c r="P22" s="624"/>
      <c r="Q22" s="624"/>
      <c r="R22" s="624">
        <v>372</v>
      </c>
      <c r="S22" s="624"/>
      <c r="T22" s="624"/>
      <c r="U22" s="624"/>
      <c r="V22" s="748">
        <v>325</v>
      </c>
      <c r="W22" s="748"/>
      <c r="X22" s="748"/>
      <c r="Y22" s="748"/>
      <c r="Z22" s="124"/>
      <c r="AA22" s="124"/>
    </row>
    <row r="23" spans="1:27" ht="20.25" customHeight="1">
      <c r="A23" s="736" t="s">
        <v>240</v>
      </c>
      <c r="B23" s="736"/>
      <c r="C23" s="736"/>
      <c r="D23" s="736"/>
      <c r="E23" s="737"/>
      <c r="F23" s="633">
        <v>205</v>
      </c>
      <c r="G23" s="624"/>
      <c r="H23" s="624"/>
      <c r="I23" s="624"/>
      <c r="J23" s="624">
        <v>194</v>
      </c>
      <c r="K23" s="624"/>
      <c r="L23" s="624"/>
      <c r="M23" s="624"/>
      <c r="N23" s="624">
        <v>214</v>
      </c>
      <c r="O23" s="624"/>
      <c r="P23" s="624"/>
      <c r="Q23" s="624"/>
      <c r="R23" s="624">
        <v>252</v>
      </c>
      <c r="S23" s="624"/>
      <c r="T23" s="624"/>
      <c r="U23" s="624"/>
      <c r="V23" s="748">
        <v>244</v>
      </c>
      <c r="W23" s="748"/>
      <c r="X23" s="748"/>
      <c r="Y23" s="748"/>
      <c r="Z23" s="124"/>
      <c r="AA23" s="124"/>
    </row>
    <row r="24" spans="1:27" ht="20.25" customHeight="1">
      <c r="A24" s="736" t="s">
        <v>241</v>
      </c>
      <c r="B24" s="736"/>
      <c r="C24" s="736"/>
      <c r="D24" s="736"/>
      <c r="E24" s="737"/>
      <c r="F24" s="633">
        <v>116</v>
      </c>
      <c r="G24" s="624"/>
      <c r="H24" s="624"/>
      <c r="I24" s="624"/>
      <c r="J24" s="624">
        <v>128</v>
      </c>
      <c r="K24" s="624"/>
      <c r="L24" s="624"/>
      <c r="M24" s="624"/>
      <c r="N24" s="624">
        <v>135</v>
      </c>
      <c r="O24" s="624"/>
      <c r="P24" s="624"/>
      <c r="Q24" s="624"/>
      <c r="R24" s="624">
        <v>164</v>
      </c>
      <c r="S24" s="624"/>
      <c r="T24" s="624"/>
      <c r="U24" s="624"/>
      <c r="V24" s="748">
        <v>147</v>
      </c>
      <c r="W24" s="748"/>
      <c r="X24" s="748"/>
      <c r="Y24" s="748"/>
      <c r="Z24" s="124"/>
      <c r="AA24" s="124"/>
    </row>
    <row r="25" spans="1:27" ht="20.25" customHeight="1">
      <c r="A25" s="736" t="s">
        <v>242</v>
      </c>
      <c r="B25" s="736"/>
      <c r="C25" s="736"/>
      <c r="D25" s="736"/>
      <c r="E25" s="737"/>
      <c r="F25" s="633">
        <v>190</v>
      </c>
      <c r="G25" s="624"/>
      <c r="H25" s="624"/>
      <c r="I25" s="624"/>
      <c r="J25" s="624">
        <v>205</v>
      </c>
      <c r="K25" s="624"/>
      <c r="L25" s="624"/>
      <c r="M25" s="624"/>
      <c r="N25" s="624">
        <v>206</v>
      </c>
      <c r="O25" s="624"/>
      <c r="P25" s="624"/>
      <c r="Q25" s="624"/>
      <c r="R25" s="624">
        <v>245</v>
      </c>
      <c r="S25" s="624"/>
      <c r="T25" s="624"/>
      <c r="U25" s="624"/>
      <c r="V25" s="748">
        <v>181</v>
      </c>
      <c r="W25" s="748"/>
      <c r="X25" s="748"/>
      <c r="Y25" s="748"/>
      <c r="Z25" s="124"/>
      <c r="AA25" s="124"/>
    </row>
    <row r="26" spans="1:27" ht="20.25" customHeight="1">
      <c r="A26" s="736" t="s">
        <v>243</v>
      </c>
      <c r="B26" s="736"/>
      <c r="C26" s="736"/>
      <c r="D26" s="736"/>
      <c r="E26" s="737"/>
      <c r="F26" s="633">
        <v>1207</v>
      </c>
      <c r="G26" s="624"/>
      <c r="H26" s="624"/>
      <c r="I26" s="624"/>
      <c r="J26" s="624">
        <v>1455</v>
      </c>
      <c r="K26" s="624"/>
      <c r="L26" s="624"/>
      <c r="M26" s="624"/>
      <c r="N26" s="624">
        <v>1728</v>
      </c>
      <c r="O26" s="624"/>
      <c r="P26" s="624"/>
      <c r="Q26" s="624"/>
      <c r="R26" s="624">
        <v>1876</v>
      </c>
      <c r="S26" s="624"/>
      <c r="T26" s="624"/>
      <c r="U26" s="624"/>
      <c r="V26" s="748">
        <v>1616</v>
      </c>
      <c r="W26" s="748"/>
      <c r="X26" s="748"/>
      <c r="Y26" s="748"/>
      <c r="Z26" s="124"/>
      <c r="AA26" s="124"/>
    </row>
    <row r="27" spans="1:27" ht="20.25" customHeight="1">
      <c r="A27" s="736" t="s">
        <v>244</v>
      </c>
      <c r="B27" s="736"/>
      <c r="C27" s="736"/>
      <c r="D27" s="736"/>
      <c r="E27" s="737"/>
      <c r="F27" s="633">
        <v>1220</v>
      </c>
      <c r="G27" s="624"/>
      <c r="H27" s="624"/>
      <c r="I27" s="624"/>
      <c r="J27" s="624">
        <v>1401</v>
      </c>
      <c r="K27" s="624"/>
      <c r="L27" s="624"/>
      <c r="M27" s="624"/>
      <c r="N27" s="624">
        <v>1599</v>
      </c>
      <c r="O27" s="624"/>
      <c r="P27" s="624"/>
      <c r="Q27" s="624"/>
      <c r="R27" s="624">
        <v>1797</v>
      </c>
      <c r="S27" s="624"/>
      <c r="T27" s="624"/>
      <c r="U27" s="624"/>
      <c r="V27" s="748">
        <v>1799</v>
      </c>
      <c r="W27" s="748"/>
      <c r="X27" s="748"/>
      <c r="Y27" s="748"/>
      <c r="Z27" s="124"/>
      <c r="AA27" s="124"/>
    </row>
    <row r="28" spans="1:27" ht="20.25" customHeight="1">
      <c r="A28" s="736" t="s">
        <v>245</v>
      </c>
      <c r="B28" s="736"/>
      <c r="C28" s="736"/>
      <c r="D28" s="736"/>
      <c r="E28" s="737"/>
      <c r="F28" s="633">
        <v>811</v>
      </c>
      <c r="G28" s="624"/>
      <c r="H28" s="624"/>
      <c r="I28" s="624"/>
      <c r="J28" s="624">
        <v>903</v>
      </c>
      <c r="K28" s="624"/>
      <c r="L28" s="624"/>
      <c r="M28" s="624"/>
      <c r="N28" s="624">
        <v>1005</v>
      </c>
      <c r="O28" s="624"/>
      <c r="P28" s="624"/>
      <c r="Q28" s="624"/>
      <c r="R28" s="624">
        <v>1111</v>
      </c>
      <c r="S28" s="624"/>
      <c r="T28" s="624"/>
      <c r="U28" s="624"/>
      <c r="V28" s="748">
        <v>1169</v>
      </c>
      <c r="W28" s="748"/>
      <c r="X28" s="748"/>
      <c r="Y28" s="748"/>
      <c r="Z28" s="124"/>
      <c r="AA28" s="124"/>
    </row>
    <row r="29" spans="1:27" ht="20.25" customHeight="1">
      <c r="A29" s="736" t="s">
        <v>246</v>
      </c>
      <c r="B29" s="736"/>
      <c r="C29" s="736"/>
      <c r="D29" s="736"/>
      <c r="E29" s="737"/>
      <c r="F29" s="633">
        <v>503</v>
      </c>
      <c r="G29" s="624"/>
      <c r="H29" s="624"/>
      <c r="I29" s="624"/>
      <c r="J29" s="624">
        <v>614</v>
      </c>
      <c r="K29" s="624"/>
      <c r="L29" s="624"/>
      <c r="M29" s="624"/>
      <c r="N29" s="624">
        <v>680</v>
      </c>
      <c r="O29" s="624"/>
      <c r="P29" s="624"/>
      <c r="Q29" s="624"/>
      <c r="R29" s="624">
        <v>736</v>
      </c>
      <c r="S29" s="624"/>
      <c r="T29" s="624"/>
      <c r="U29" s="624"/>
      <c r="V29" s="748">
        <v>704</v>
      </c>
      <c r="W29" s="748"/>
      <c r="X29" s="748"/>
      <c r="Y29" s="748"/>
      <c r="Z29" s="124"/>
      <c r="AA29" s="124"/>
    </row>
    <row r="30" spans="1:27" ht="20.25" customHeight="1">
      <c r="A30" s="736" t="s">
        <v>247</v>
      </c>
      <c r="B30" s="736"/>
      <c r="C30" s="736"/>
      <c r="D30" s="736"/>
      <c r="E30" s="737"/>
      <c r="F30" s="633">
        <v>342</v>
      </c>
      <c r="G30" s="624"/>
      <c r="H30" s="624"/>
      <c r="I30" s="624"/>
      <c r="J30" s="624">
        <v>366</v>
      </c>
      <c r="K30" s="624"/>
      <c r="L30" s="624"/>
      <c r="M30" s="624"/>
      <c r="N30" s="624">
        <v>391</v>
      </c>
      <c r="O30" s="624"/>
      <c r="P30" s="624"/>
      <c r="Q30" s="624"/>
      <c r="R30" s="624">
        <v>408</v>
      </c>
      <c r="S30" s="624"/>
      <c r="T30" s="624"/>
      <c r="U30" s="624"/>
      <c r="V30" s="748">
        <v>413</v>
      </c>
      <c r="W30" s="748"/>
      <c r="X30" s="748"/>
      <c r="Y30" s="748"/>
      <c r="Z30" s="124"/>
      <c r="AA30" s="124"/>
    </row>
    <row r="31" spans="1:27" ht="20.25" customHeight="1">
      <c r="A31" s="736" t="s">
        <v>248</v>
      </c>
      <c r="B31" s="736"/>
      <c r="C31" s="736"/>
      <c r="D31" s="736"/>
      <c r="E31" s="737"/>
      <c r="F31" s="633">
        <v>278</v>
      </c>
      <c r="G31" s="624"/>
      <c r="H31" s="624"/>
      <c r="I31" s="624"/>
      <c r="J31" s="624">
        <v>282</v>
      </c>
      <c r="K31" s="624"/>
      <c r="L31" s="624"/>
      <c r="M31" s="624"/>
      <c r="N31" s="624">
        <v>301</v>
      </c>
      <c r="O31" s="624"/>
      <c r="P31" s="624"/>
      <c r="Q31" s="624"/>
      <c r="R31" s="624">
        <v>318</v>
      </c>
      <c r="S31" s="624"/>
      <c r="T31" s="624"/>
      <c r="U31" s="624"/>
      <c r="V31" s="748">
        <v>307</v>
      </c>
      <c r="W31" s="748"/>
      <c r="X31" s="748"/>
      <c r="Y31" s="748"/>
      <c r="Z31" s="124"/>
      <c r="AA31" s="124"/>
    </row>
    <row r="32" spans="1:27" ht="20.25" customHeight="1">
      <c r="A32" s="736" t="s">
        <v>249</v>
      </c>
      <c r="B32" s="736"/>
      <c r="C32" s="736"/>
      <c r="D32" s="736"/>
      <c r="E32" s="737"/>
      <c r="F32" s="633">
        <v>167</v>
      </c>
      <c r="G32" s="624"/>
      <c r="H32" s="624"/>
      <c r="I32" s="624"/>
      <c r="J32" s="624">
        <v>185</v>
      </c>
      <c r="K32" s="624"/>
      <c r="L32" s="624"/>
      <c r="M32" s="624"/>
      <c r="N32" s="624">
        <v>202</v>
      </c>
      <c r="O32" s="624"/>
      <c r="P32" s="624"/>
      <c r="Q32" s="624"/>
      <c r="R32" s="624">
        <v>247</v>
      </c>
      <c r="S32" s="624"/>
      <c r="T32" s="624"/>
      <c r="U32" s="624"/>
      <c r="V32" s="748">
        <v>260</v>
      </c>
      <c r="W32" s="748"/>
      <c r="X32" s="748"/>
      <c r="Y32" s="748"/>
      <c r="Z32" s="124"/>
      <c r="AA32" s="124"/>
    </row>
    <row r="33" spans="1:28" ht="20.25" customHeight="1">
      <c r="A33" s="736" t="s">
        <v>250</v>
      </c>
      <c r="B33" s="736"/>
      <c r="C33" s="736"/>
      <c r="D33" s="736"/>
      <c r="E33" s="737"/>
      <c r="F33" s="633">
        <v>113</v>
      </c>
      <c r="G33" s="624"/>
      <c r="H33" s="624"/>
      <c r="I33" s="624"/>
      <c r="J33" s="624">
        <v>124</v>
      </c>
      <c r="K33" s="624"/>
      <c r="L33" s="624"/>
      <c r="M33" s="624"/>
      <c r="N33" s="624">
        <v>145</v>
      </c>
      <c r="O33" s="624"/>
      <c r="P33" s="624"/>
      <c r="Q33" s="624"/>
      <c r="R33" s="624">
        <v>153</v>
      </c>
      <c r="S33" s="624"/>
      <c r="T33" s="624"/>
      <c r="U33" s="624"/>
      <c r="V33" s="748">
        <v>155</v>
      </c>
      <c r="W33" s="748"/>
      <c r="X33" s="748"/>
      <c r="Y33" s="748"/>
      <c r="Z33" s="124"/>
      <c r="AA33" s="124"/>
    </row>
    <row r="34" spans="1:28" ht="20.25" customHeight="1">
      <c r="A34" s="736" t="s">
        <v>251</v>
      </c>
      <c r="B34" s="736"/>
      <c r="C34" s="736"/>
      <c r="D34" s="736"/>
      <c r="E34" s="737"/>
      <c r="F34" s="633">
        <v>92</v>
      </c>
      <c r="G34" s="624"/>
      <c r="H34" s="624"/>
      <c r="I34" s="624"/>
      <c r="J34" s="624">
        <v>96</v>
      </c>
      <c r="K34" s="624"/>
      <c r="L34" s="624"/>
      <c r="M34" s="624"/>
      <c r="N34" s="624">
        <v>91</v>
      </c>
      <c r="O34" s="624"/>
      <c r="P34" s="624"/>
      <c r="Q34" s="624"/>
      <c r="R34" s="624">
        <v>113</v>
      </c>
      <c r="S34" s="624"/>
      <c r="T34" s="624"/>
      <c r="U34" s="624"/>
      <c r="V34" s="748">
        <v>107</v>
      </c>
      <c r="W34" s="748"/>
      <c r="X34" s="748"/>
      <c r="Y34" s="748"/>
      <c r="Z34" s="124"/>
      <c r="AA34" s="124"/>
    </row>
    <row r="35" spans="1:28" ht="20.25" customHeight="1">
      <c r="A35" s="736" t="s">
        <v>252</v>
      </c>
      <c r="B35" s="736"/>
      <c r="C35" s="736"/>
      <c r="D35" s="736"/>
      <c r="E35" s="737"/>
      <c r="F35" s="633">
        <v>73</v>
      </c>
      <c r="G35" s="624"/>
      <c r="H35" s="624"/>
      <c r="I35" s="624"/>
      <c r="J35" s="624">
        <v>66</v>
      </c>
      <c r="K35" s="624"/>
      <c r="L35" s="624"/>
      <c r="M35" s="624"/>
      <c r="N35" s="624">
        <v>73</v>
      </c>
      <c r="O35" s="624"/>
      <c r="P35" s="624"/>
      <c r="Q35" s="624"/>
      <c r="R35" s="624">
        <v>69</v>
      </c>
      <c r="S35" s="624"/>
      <c r="T35" s="624"/>
      <c r="U35" s="624"/>
      <c r="V35" s="748">
        <v>69</v>
      </c>
      <c r="W35" s="748"/>
      <c r="X35" s="748"/>
      <c r="Y35" s="748"/>
      <c r="Z35" s="124"/>
      <c r="AA35" s="124"/>
    </row>
    <row r="36" spans="1:28" ht="20.25" customHeight="1">
      <c r="A36" s="736" t="s">
        <v>253</v>
      </c>
      <c r="B36" s="736"/>
      <c r="C36" s="736"/>
      <c r="D36" s="736"/>
      <c r="E36" s="737"/>
      <c r="F36" s="633">
        <v>43</v>
      </c>
      <c r="G36" s="624"/>
      <c r="H36" s="624"/>
      <c r="I36" s="624"/>
      <c r="J36" s="624">
        <v>48</v>
      </c>
      <c r="K36" s="624"/>
      <c r="L36" s="624"/>
      <c r="M36" s="624"/>
      <c r="N36" s="624">
        <v>59</v>
      </c>
      <c r="O36" s="624"/>
      <c r="P36" s="624"/>
      <c r="Q36" s="624"/>
      <c r="R36" s="624">
        <v>54</v>
      </c>
      <c r="S36" s="624"/>
      <c r="T36" s="624"/>
      <c r="U36" s="624"/>
      <c r="V36" s="748">
        <v>59</v>
      </c>
      <c r="W36" s="748"/>
      <c r="X36" s="748"/>
      <c r="Y36" s="748"/>
      <c r="Z36" s="124"/>
      <c r="AA36" s="124"/>
    </row>
    <row r="37" spans="1:28" ht="20.25" customHeight="1">
      <c r="A37" s="736" t="s">
        <v>254</v>
      </c>
      <c r="B37" s="736"/>
      <c r="C37" s="736"/>
      <c r="D37" s="736"/>
      <c r="E37" s="737"/>
      <c r="F37" s="633">
        <v>26</v>
      </c>
      <c r="G37" s="624"/>
      <c r="H37" s="624"/>
      <c r="I37" s="624"/>
      <c r="J37" s="624">
        <v>21</v>
      </c>
      <c r="K37" s="624"/>
      <c r="L37" s="624"/>
      <c r="M37" s="624"/>
      <c r="N37" s="624">
        <v>26</v>
      </c>
      <c r="O37" s="624"/>
      <c r="P37" s="624"/>
      <c r="Q37" s="624"/>
      <c r="R37" s="624">
        <v>28</v>
      </c>
      <c r="S37" s="624"/>
      <c r="T37" s="624"/>
      <c r="U37" s="624"/>
      <c r="V37" s="748">
        <v>35</v>
      </c>
      <c r="W37" s="748"/>
      <c r="X37" s="748"/>
      <c r="Y37" s="748"/>
      <c r="Z37" s="303"/>
      <c r="AA37" s="303"/>
      <c r="AB37" s="304"/>
    </row>
    <row r="38" spans="1:28" ht="20.25" customHeight="1">
      <c r="A38" s="736" t="s">
        <v>255</v>
      </c>
      <c r="B38" s="736"/>
      <c r="C38" s="736"/>
      <c r="D38" s="736"/>
      <c r="E38" s="737"/>
      <c r="F38" s="633">
        <v>9</v>
      </c>
      <c r="G38" s="624"/>
      <c r="H38" s="624"/>
      <c r="I38" s="624"/>
      <c r="J38" s="624">
        <v>15</v>
      </c>
      <c r="K38" s="624"/>
      <c r="L38" s="624"/>
      <c r="M38" s="624"/>
      <c r="N38" s="624">
        <v>14</v>
      </c>
      <c r="O38" s="624"/>
      <c r="P38" s="624"/>
      <c r="Q38" s="624"/>
      <c r="R38" s="624">
        <v>16</v>
      </c>
      <c r="S38" s="624"/>
      <c r="T38" s="624"/>
      <c r="U38" s="624"/>
      <c r="V38" s="748">
        <v>16</v>
      </c>
      <c r="W38" s="748"/>
      <c r="X38" s="748"/>
      <c r="Y38" s="748"/>
      <c r="Z38" s="303"/>
      <c r="AA38" s="303"/>
      <c r="AB38" s="304"/>
    </row>
    <row r="39" spans="1:28" ht="20.25" customHeight="1" thickBot="1">
      <c r="A39" s="744" t="s">
        <v>111</v>
      </c>
      <c r="B39" s="744"/>
      <c r="C39" s="744"/>
      <c r="D39" s="744"/>
      <c r="E39" s="745"/>
      <c r="F39" s="632">
        <v>13</v>
      </c>
      <c r="G39" s="630"/>
      <c r="H39" s="630"/>
      <c r="I39" s="630"/>
      <c r="J39" s="630">
        <v>10</v>
      </c>
      <c r="K39" s="630"/>
      <c r="L39" s="630"/>
      <c r="M39" s="630"/>
      <c r="N39" s="630">
        <v>12</v>
      </c>
      <c r="O39" s="630"/>
      <c r="P39" s="630"/>
      <c r="Q39" s="630"/>
      <c r="R39" s="630">
        <v>11</v>
      </c>
      <c r="S39" s="630"/>
      <c r="T39" s="630"/>
      <c r="U39" s="630"/>
      <c r="V39" s="749">
        <v>12</v>
      </c>
      <c r="W39" s="749"/>
      <c r="X39" s="749"/>
      <c r="Y39" s="749"/>
      <c r="Z39" s="303"/>
      <c r="AA39" s="303"/>
      <c r="AB39" s="304"/>
    </row>
    <row r="40" spans="1:28" ht="19.5" customHeight="1">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305" t="s">
        <v>238</v>
      </c>
      <c r="Z40" s="305"/>
      <c r="AA40" s="305"/>
      <c r="AB40" s="305"/>
    </row>
    <row r="41" spans="1:28">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303"/>
      <c r="AA41" s="303"/>
      <c r="AB41" s="304"/>
    </row>
    <row r="42" spans="1:28">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303"/>
      <c r="AA42" s="303"/>
      <c r="AB42" s="304"/>
    </row>
    <row r="43" spans="1:28">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303"/>
      <c r="AA43" s="303"/>
      <c r="AB43" s="304"/>
    </row>
    <row r="44" spans="1:28">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303"/>
      <c r="AA44" s="303"/>
      <c r="AB44" s="304"/>
    </row>
    <row r="45" spans="1:28">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row>
    <row r="46" spans="1:28">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row>
  </sheetData>
  <mergeCells count="332">
    <mergeCell ref="F20:I20"/>
    <mergeCell ref="F19:I19"/>
    <mergeCell ref="J19:M19"/>
    <mergeCell ref="N19:Q19"/>
    <mergeCell ref="R19:U19"/>
    <mergeCell ref="V19:Y19"/>
    <mergeCell ref="J20:M20"/>
    <mergeCell ref="N20:Q20"/>
    <mergeCell ref="R20:U20"/>
    <mergeCell ref="V20:Y20"/>
    <mergeCell ref="F36:I36"/>
    <mergeCell ref="J36:M36"/>
    <mergeCell ref="N36:Q36"/>
    <mergeCell ref="R36:U36"/>
    <mergeCell ref="V36:Y36"/>
    <mergeCell ref="F39:I39"/>
    <mergeCell ref="J39:M39"/>
    <mergeCell ref="N39:Q39"/>
    <mergeCell ref="R39:U39"/>
    <mergeCell ref="V39:Y39"/>
    <mergeCell ref="F37:I37"/>
    <mergeCell ref="J37:M37"/>
    <mergeCell ref="N37:Q37"/>
    <mergeCell ref="R37:U37"/>
    <mergeCell ref="V37:Y37"/>
    <mergeCell ref="F38:I38"/>
    <mergeCell ref="J38:M38"/>
    <mergeCell ref="N38:Q38"/>
    <mergeCell ref="R38:U38"/>
    <mergeCell ref="V38:Y38"/>
    <mergeCell ref="F34:I34"/>
    <mergeCell ref="J34:M34"/>
    <mergeCell ref="N34:Q34"/>
    <mergeCell ref="R34:U34"/>
    <mergeCell ref="V34:Y34"/>
    <mergeCell ref="F35:I35"/>
    <mergeCell ref="J35:M35"/>
    <mergeCell ref="N35:Q35"/>
    <mergeCell ref="R35:U35"/>
    <mergeCell ref="V35:Y35"/>
    <mergeCell ref="F32:I32"/>
    <mergeCell ref="J32:M32"/>
    <mergeCell ref="N32:Q32"/>
    <mergeCell ref="R32:U32"/>
    <mergeCell ref="V32:Y32"/>
    <mergeCell ref="F33:I33"/>
    <mergeCell ref="J33:M33"/>
    <mergeCell ref="N33:Q33"/>
    <mergeCell ref="R33:U33"/>
    <mergeCell ref="V33:Y33"/>
    <mergeCell ref="F30:I30"/>
    <mergeCell ref="J30:M30"/>
    <mergeCell ref="N30:Q30"/>
    <mergeCell ref="R30:U30"/>
    <mergeCell ref="V30:Y30"/>
    <mergeCell ref="F31:I31"/>
    <mergeCell ref="J31:M31"/>
    <mergeCell ref="N31:Q31"/>
    <mergeCell ref="R31:U31"/>
    <mergeCell ref="V31:Y31"/>
    <mergeCell ref="F28:I28"/>
    <mergeCell ref="J28:M28"/>
    <mergeCell ref="N28:Q28"/>
    <mergeCell ref="R28:U28"/>
    <mergeCell ref="V28:Y28"/>
    <mergeCell ref="F29:I29"/>
    <mergeCell ref="J29:M29"/>
    <mergeCell ref="N29:Q29"/>
    <mergeCell ref="R29:U29"/>
    <mergeCell ref="V29:Y29"/>
    <mergeCell ref="N25:Q25"/>
    <mergeCell ref="R25:U25"/>
    <mergeCell ref="V25:Y25"/>
    <mergeCell ref="F26:I26"/>
    <mergeCell ref="J26:M26"/>
    <mergeCell ref="N26:Q26"/>
    <mergeCell ref="R26:U26"/>
    <mergeCell ref="V26:Y26"/>
    <mergeCell ref="F27:I27"/>
    <mergeCell ref="J27:M27"/>
    <mergeCell ref="N27:Q27"/>
    <mergeCell ref="R27:U27"/>
    <mergeCell ref="V27:Y27"/>
    <mergeCell ref="A38:E38"/>
    <mergeCell ref="A39:E39"/>
    <mergeCell ref="F21:I21"/>
    <mergeCell ref="J21:M21"/>
    <mergeCell ref="N21:Q21"/>
    <mergeCell ref="R21:U21"/>
    <mergeCell ref="V21:Y21"/>
    <mergeCell ref="F22:I22"/>
    <mergeCell ref="J22:M22"/>
    <mergeCell ref="N22:Q22"/>
    <mergeCell ref="R22:U22"/>
    <mergeCell ref="V22:Y22"/>
    <mergeCell ref="F23:I23"/>
    <mergeCell ref="J23:M23"/>
    <mergeCell ref="N23:Q23"/>
    <mergeCell ref="R23:U23"/>
    <mergeCell ref="V23:Y23"/>
    <mergeCell ref="F24:I24"/>
    <mergeCell ref="J24:M24"/>
    <mergeCell ref="N24:Q24"/>
    <mergeCell ref="R24:U24"/>
    <mergeCell ref="V24:Y24"/>
    <mergeCell ref="F25:I25"/>
    <mergeCell ref="J25:M25"/>
    <mergeCell ref="A32:E32"/>
    <mergeCell ref="A33:E33"/>
    <mergeCell ref="A34:E34"/>
    <mergeCell ref="A35:E35"/>
    <mergeCell ref="A36:E36"/>
    <mergeCell ref="A37:E37"/>
    <mergeCell ref="A21:E21"/>
    <mergeCell ref="A22:E22"/>
    <mergeCell ref="A11:B11"/>
    <mergeCell ref="A12:B12"/>
    <mergeCell ref="A13:B13"/>
    <mergeCell ref="C14:G14"/>
    <mergeCell ref="C13:G13"/>
    <mergeCell ref="C12:G12"/>
    <mergeCell ref="C11:G11"/>
    <mergeCell ref="A23:E23"/>
    <mergeCell ref="A24:E24"/>
    <mergeCell ref="A25:E25"/>
    <mergeCell ref="A26:E26"/>
    <mergeCell ref="A27:E27"/>
    <mergeCell ref="A28:E28"/>
    <mergeCell ref="A29:E29"/>
    <mergeCell ref="A30:E30"/>
    <mergeCell ref="A31:E31"/>
    <mergeCell ref="A17:Y17"/>
    <mergeCell ref="A1:Y1"/>
    <mergeCell ref="H3:I5"/>
    <mergeCell ref="J3:K5"/>
    <mergeCell ref="C9:G9"/>
    <mergeCell ref="F3:G4"/>
    <mergeCell ref="A4:B5"/>
    <mergeCell ref="N9:O9"/>
    <mergeCell ref="P9:Q9"/>
    <mergeCell ref="R9:S9"/>
    <mergeCell ref="T9:U9"/>
    <mergeCell ref="V9:W9"/>
    <mergeCell ref="H8:I8"/>
    <mergeCell ref="J8:K8"/>
    <mergeCell ref="L8:M8"/>
    <mergeCell ref="N8:O8"/>
    <mergeCell ref="P8:Q8"/>
    <mergeCell ref="R8:S8"/>
    <mergeCell ref="T8:U8"/>
    <mergeCell ref="V8:W8"/>
    <mergeCell ref="J7:K7"/>
    <mergeCell ref="L7:M7"/>
    <mergeCell ref="N7:O7"/>
    <mergeCell ref="H14:I14"/>
    <mergeCell ref="AD9:AF9"/>
    <mergeCell ref="AD10:AF10"/>
    <mergeCell ref="A6:G6"/>
    <mergeCell ref="A7:G7"/>
    <mergeCell ref="A8:G8"/>
    <mergeCell ref="X9:Y9"/>
    <mergeCell ref="H10:I10"/>
    <mergeCell ref="J10:K10"/>
    <mergeCell ref="L10:M10"/>
    <mergeCell ref="N10:O10"/>
    <mergeCell ref="P10:Q10"/>
    <mergeCell ref="R10:S10"/>
    <mergeCell ref="T10:U10"/>
    <mergeCell ref="V10:W10"/>
    <mergeCell ref="X10:Y10"/>
    <mergeCell ref="H9:I9"/>
    <mergeCell ref="J9:K9"/>
    <mergeCell ref="L9:M9"/>
    <mergeCell ref="X8:Y8"/>
    <mergeCell ref="H7:I7"/>
    <mergeCell ref="T7:U7"/>
    <mergeCell ref="V7:W7"/>
    <mergeCell ref="C10:G10"/>
    <mergeCell ref="A10:B10"/>
    <mergeCell ref="AW11:AX11"/>
    <mergeCell ref="AI11:AJ11"/>
    <mergeCell ref="AG13:AH13"/>
    <mergeCell ref="AI13:AJ13"/>
    <mergeCell ref="AD14:AF14"/>
    <mergeCell ref="AG14:AH14"/>
    <mergeCell ref="AI14:AJ14"/>
    <mergeCell ref="AN15:AU15"/>
    <mergeCell ref="AK14:AL14"/>
    <mergeCell ref="AM14:AN14"/>
    <mergeCell ref="AO14:AP14"/>
    <mergeCell ref="AQ14:AR14"/>
    <mergeCell ref="AS14:AT14"/>
    <mergeCell ref="AU14:AV14"/>
    <mergeCell ref="AD13:AF13"/>
    <mergeCell ref="AD11:AF11"/>
    <mergeCell ref="AD12:AF12"/>
    <mergeCell ref="AI12:AJ12"/>
    <mergeCell ref="AW14:AX14"/>
    <mergeCell ref="AK12:AL12"/>
    <mergeCell ref="AM12:AN12"/>
    <mergeCell ref="AO12:AP12"/>
    <mergeCell ref="AQ12:AR12"/>
    <mergeCell ref="AS12:AT12"/>
    <mergeCell ref="AU12:AV12"/>
    <mergeCell ref="AW12:AX12"/>
    <mergeCell ref="AK13:AL13"/>
    <mergeCell ref="AM13:AN13"/>
    <mergeCell ref="AO13:AP13"/>
    <mergeCell ref="AQ13:AR13"/>
    <mergeCell ref="AS13:AT13"/>
    <mergeCell ref="AU13:AV13"/>
    <mergeCell ref="AW13:AX13"/>
    <mergeCell ref="AQ7:AR7"/>
    <mergeCell ref="AS7:AT7"/>
    <mergeCell ref="AU7:AV7"/>
    <mergeCell ref="AW7:AX7"/>
    <mergeCell ref="AG7:AH7"/>
    <mergeCell ref="AI7:AJ7"/>
    <mergeCell ref="AU8:AV8"/>
    <mergeCell ref="AW8:AX8"/>
    <mergeCell ref="AK7:AL7"/>
    <mergeCell ref="AM7:AN7"/>
    <mergeCell ref="AO7:AP7"/>
    <mergeCell ref="AG8:AH8"/>
    <mergeCell ref="AI8:AJ8"/>
    <mergeCell ref="AK8:AL8"/>
    <mergeCell ref="AM8:AN8"/>
    <mergeCell ref="AO8:AP8"/>
    <mergeCell ref="AQ8:AR8"/>
    <mergeCell ref="AS8:AT8"/>
    <mergeCell ref="AG6:AH6"/>
    <mergeCell ref="AI6:AJ6"/>
    <mergeCell ref="Z1:AX1"/>
    <mergeCell ref="AS2:AU2"/>
    <mergeCell ref="AG3:AH5"/>
    <mergeCell ref="AI3:AJ5"/>
    <mergeCell ref="AM3:AX3"/>
    <mergeCell ref="AM4:AN5"/>
    <mergeCell ref="AO4:AP5"/>
    <mergeCell ref="AK3:AL5"/>
    <mergeCell ref="AQ4:AR5"/>
    <mergeCell ref="AS4:AT5"/>
    <mergeCell ref="AU4:AV5"/>
    <mergeCell ref="AW4:AX5"/>
    <mergeCell ref="AK6:AL6"/>
    <mergeCell ref="AM6:AN6"/>
    <mergeCell ref="AO6:AP6"/>
    <mergeCell ref="AQ6:AR6"/>
    <mergeCell ref="AS6:AT6"/>
    <mergeCell ref="AU6:AV6"/>
    <mergeCell ref="AW6:AX6"/>
    <mergeCell ref="AW9:AX9"/>
    <mergeCell ref="J14:K14"/>
    <mergeCell ref="L14:M14"/>
    <mergeCell ref="N14:O14"/>
    <mergeCell ref="P14:Q14"/>
    <mergeCell ref="R14:S14"/>
    <mergeCell ref="T14:U14"/>
    <mergeCell ref="H13:I13"/>
    <mergeCell ref="J13:K13"/>
    <mergeCell ref="L13:M13"/>
    <mergeCell ref="N13:O13"/>
    <mergeCell ref="P13:Q13"/>
    <mergeCell ref="R13:S13"/>
    <mergeCell ref="T13:U13"/>
    <mergeCell ref="AU10:AV10"/>
    <mergeCell ref="AW10:AX10"/>
    <mergeCell ref="V14:W14"/>
    <mergeCell ref="AG12:AH12"/>
    <mergeCell ref="AK9:AL9"/>
    <mergeCell ref="AM9:AN9"/>
    <mergeCell ref="AO9:AP9"/>
    <mergeCell ref="AQ9:AR9"/>
    <mergeCell ref="AS9:AT9"/>
    <mergeCell ref="AG9:AH9"/>
    <mergeCell ref="AU9:AV9"/>
    <mergeCell ref="AI9:AJ9"/>
    <mergeCell ref="AI10:AJ10"/>
    <mergeCell ref="AG11:AH11"/>
    <mergeCell ref="AK10:AL10"/>
    <mergeCell ref="AM10:AN10"/>
    <mergeCell ref="AO10:AP10"/>
    <mergeCell ref="AQ10:AR10"/>
    <mergeCell ref="AS10:AT10"/>
    <mergeCell ref="AG10:AH10"/>
    <mergeCell ref="AK11:AL11"/>
    <mergeCell ref="AM11:AN11"/>
    <mergeCell ref="AO11:AP11"/>
    <mergeCell ref="AQ11:AR11"/>
    <mergeCell ref="AS11:AT11"/>
    <mergeCell ref="AU11:AV11"/>
    <mergeCell ref="H11:I11"/>
    <mergeCell ref="J11:K11"/>
    <mergeCell ref="L11:M11"/>
    <mergeCell ref="X7:Y7"/>
    <mergeCell ref="H6:I6"/>
    <mergeCell ref="J6:K6"/>
    <mergeCell ref="L6:M6"/>
    <mergeCell ref="N6:O6"/>
    <mergeCell ref="P6:Q6"/>
    <mergeCell ref="R6:S6"/>
    <mergeCell ref="T6:U6"/>
    <mergeCell ref="V6:W6"/>
    <mergeCell ref="X6:Y6"/>
    <mergeCell ref="H12:I12"/>
    <mergeCell ref="J12:K12"/>
    <mergeCell ref="L12:M12"/>
    <mergeCell ref="N12:O12"/>
    <mergeCell ref="P12:Q12"/>
    <mergeCell ref="R12:S12"/>
    <mergeCell ref="T12:U12"/>
    <mergeCell ref="V12:W12"/>
    <mergeCell ref="X12:Y12"/>
    <mergeCell ref="L3:M5"/>
    <mergeCell ref="N3:Y3"/>
    <mergeCell ref="N4:O5"/>
    <mergeCell ref="P4:Q5"/>
    <mergeCell ref="R4:S5"/>
    <mergeCell ref="T4:U5"/>
    <mergeCell ref="V4:W5"/>
    <mergeCell ref="X4:Y5"/>
    <mergeCell ref="X14:Y14"/>
    <mergeCell ref="V13:W13"/>
    <mergeCell ref="X13:Y13"/>
    <mergeCell ref="N11:O11"/>
    <mergeCell ref="P11:Q11"/>
    <mergeCell ref="R11:S11"/>
    <mergeCell ref="T11:U11"/>
    <mergeCell ref="V11:W11"/>
    <mergeCell ref="P7:Q7"/>
    <mergeCell ref="R7:S7"/>
    <mergeCell ref="X11:Y11"/>
  </mergeCells>
  <phoneticPr fontId="16"/>
  <printOptions horizontalCentered="1"/>
  <pageMargins left="0.59055118110236227" right="0.47244094488188981" top="0.78740157480314965" bottom="0.59055118110236227" header="0.31496062992125984" footer="0.31496062992125984"/>
  <pageSetup paperSize="9" firstPageNumber="51" orientation="portrait" r:id="rId1"/>
  <headerFooter alignWithMargins="0">
    <evenHeader>&amp;L&amp;"+,標準"&amp;11 ２　人　　口</evenHeader>
    <evenFooter>&amp;C&amp;"+,標準"&amp;11- &amp;P -</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topLeftCell="A11" zoomScaleNormal="100" zoomScaleSheetLayoutView="100" workbookViewId="0">
      <selection activeCell="D34" sqref="D34"/>
    </sheetView>
  </sheetViews>
  <sheetFormatPr defaultColWidth="12.09765625" defaultRowHeight="14"/>
  <cols>
    <col min="1" max="1" width="10.8984375" style="424" customWidth="1"/>
    <col min="2" max="2" width="23.8984375" style="424" customWidth="1"/>
    <col min="3" max="6" width="12.09765625" style="424" customWidth="1"/>
    <col min="7" max="253" width="12.09765625" style="424"/>
    <col min="254" max="254" width="18.59765625" style="424" customWidth="1"/>
    <col min="255" max="259" width="12.09765625" style="424" customWidth="1"/>
    <col min="260" max="509" width="12.09765625" style="424"/>
    <col min="510" max="510" width="18.59765625" style="424" customWidth="1"/>
    <col min="511" max="515" width="12.09765625" style="424" customWidth="1"/>
    <col min="516" max="765" width="12.09765625" style="424"/>
    <col min="766" max="766" width="18.59765625" style="424" customWidth="1"/>
    <col min="767" max="771" width="12.09765625" style="424" customWidth="1"/>
    <col min="772" max="1021" width="12.09765625" style="424"/>
    <col min="1022" max="1022" width="18.59765625" style="424" customWidth="1"/>
    <col min="1023" max="1027" width="12.09765625" style="424" customWidth="1"/>
    <col min="1028" max="1277" width="12.09765625" style="424"/>
    <col min="1278" max="1278" width="18.59765625" style="424" customWidth="1"/>
    <col min="1279" max="1283" width="12.09765625" style="424" customWidth="1"/>
    <col min="1284" max="1533" width="12.09765625" style="424"/>
    <col min="1534" max="1534" width="18.59765625" style="424" customWidth="1"/>
    <col min="1535" max="1539" width="12.09765625" style="424" customWidth="1"/>
    <col min="1540" max="1789" width="12.09765625" style="424"/>
    <col min="1790" max="1790" width="18.59765625" style="424" customWidth="1"/>
    <col min="1791" max="1795" width="12.09765625" style="424" customWidth="1"/>
    <col min="1796" max="2045" width="12.09765625" style="424"/>
    <col min="2046" max="2046" width="18.59765625" style="424" customWidth="1"/>
    <col min="2047" max="2051" width="12.09765625" style="424" customWidth="1"/>
    <col min="2052" max="2301" width="12.09765625" style="424"/>
    <col min="2302" max="2302" width="18.59765625" style="424" customWidth="1"/>
    <col min="2303" max="2307" width="12.09765625" style="424" customWidth="1"/>
    <col min="2308" max="2557" width="12.09765625" style="424"/>
    <col min="2558" max="2558" width="18.59765625" style="424" customWidth="1"/>
    <col min="2559" max="2563" width="12.09765625" style="424" customWidth="1"/>
    <col min="2564" max="2813" width="12.09765625" style="424"/>
    <col min="2814" max="2814" width="18.59765625" style="424" customWidth="1"/>
    <col min="2815" max="2819" width="12.09765625" style="424" customWidth="1"/>
    <col min="2820" max="3069" width="12.09765625" style="424"/>
    <col min="3070" max="3070" width="18.59765625" style="424" customWidth="1"/>
    <col min="3071" max="3075" width="12.09765625" style="424" customWidth="1"/>
    <col min="3076" max="3325" width="12.09765625" style="424"/>
    <col min="3326" max="3326" width="18.59765625" style="424" customWidth="1"/>
    <col min="3327" max="3331" width="12.09765625" style="424" customWidth="1"/>
    <col min="3332" max="3581" width="12.09765625" style="424"/>
    <col min="3582" max="3582" width="18.59765625" style="424" customWidth="1"/>
    <col min="3583" max="3587" width="12.09765625" style="424" customWidth="1"/>
    <col min="3588" max="3837" width="12.09765625" style="424"/>
    <col min="3838" max="3838" width="18.59765625" style="424" customWidth="1"/>
    <col min="3839" max="3843" width="12.09765625" style="424" customWidth="1"/>
    <col min="3844" max="4093" width="12.09765625" style="424"/>
    <col min="4094" max="4094" width="18.59765625" style="424" customWidth="1"/>
    <col min="4095" max="4099" width="12.09765625" style="424" customWidth="1"/>
    <col min="4100" max="4349" width="12.09765625" style="424"/>
    <col min="4350" max="4350" width="18.59765625" style="424" customWidth="1"/>
    <col min="4351" max="4355" width="12.09765625" style="424" customWidth="1"/>
    <col min="4356" max="4605" width="12.09765625" style="424"/>
    <col min="4606" max="4606" width="18.59765625" style="424" customWidth="1"/>
    <col min="4607" max="4611" width="12.09765625" style="424" customWidth="1"/>
    <col min="4612" max="4861" width="12.09765625" style="424"/>
    <col min="4862" max="4862" width="18.59765625" style="424" customWidth="1"/>
    <col min="4863" max="4867" width="12.09765625" style="424" customWidth="1"/>
    <col min="4868" max="5117" width="12.09765625" style="424"/>
    <col min="5118" max="5118" width="18.59765625" style="424" customWidth="1"/>
    <col min="5119" max="5123" width="12.09765625" style="424" customWidth="1"/>
    <col min="5124" max="5373" width="12.09765625" style="424"/>
    <col min="5374" max="5374" width="18.59765625" style="424" customWidth="1"/>
    <col min="5375" max="5379" width="12.09765625" style="424" customWidth="1"/>
    <col min="5380" max="5629" width="12.09765625" style="424"/>
    <col min="5630" max="5630" width="18.59765625" style="424" customWidth="1"/>
    <col min="5631" max="5635" width="12.09765625" style="424" customWidth="1"/>
    <col min="5636" max="5885" width="12.09765625" style="424"/>
    <col min="5886" max="5886" width="18.59765625" style="424" customWidth="1"/>
    <col min="5887" max="5891" width="12.09765625" style="424" customWidth="1"/>
    <col min="5892" max="6141" width="12.09765625" style="424"/>
    <col min="6142" max="6142" width="18.59765625" style="424" customWidth="1"/>
    <col min="6143" max="6147" width="12.09765625" style="424" customWidth="1"/>
    <col min="6148" max="6397" width="12.09765625" style="424"/>
    <col min="6398" max="6398" width="18.59765625" style="424" customWidth="1"/>
    <col min="6399" max="6403" width="12.09765625" style="424" customWidth="1"/>
    <col min="6404" max="6653" width="12.09765625" style="424"/>
    <col min="6654" max="6654" width="18.59765625" style="424" customWidth="1"/>
    <col min="6655" max="6659" width="12.09765625" style="424" customWidth="1"/>
    <col min="6660" max="6909" width="12.09765625" style="424"/>
    <col min="6910" max="6910" width="18.59765625" style="424" customWidth="1"/>
    <col min="6911" max="6915" width="12.09765625" style="424" customWidth="1"/>
    <col min="6916" max="7165" width="12.09765625" style="424"/>
    <col min="7166" max="7166" width="18.59765625" style="424" customWidth="1"/>
    <col min="7167" max="7171" width="12.09765625" style="424" customWidth="1"/>
    <col min="7172" max="7421" width="12.09765625" style="424"/>
    <col min="7422" max="7422" width="18.59765625" style="424" customWidth="1"/>
    <col min="7423" max="7427" width="12.09765625" style="424" customWidth="1"/>
    <col min="7428" max="7677" width="12.09765625" style="424"/>
    <col min="7678" max="7678" width="18.59765625" style="424" customWidth="1"/>
    <col min="7679" max="7683" width="12.09765625" style="424" customWidth="1"/>
    <col min="7684" max="7933" width="12.09765625" style="424"/>
    <col min="7934" max="7934" width="18.59765625" style="424" customWidth="1"/>
    <col min="7935" max="7939" width="12.09765625" style="424" customWidth="1"/>
    <col min="7940" max="8189" width="12.09765625" style="424"/>
    <col min="8190" max="8190" width="18.59765625" style="424" customWidth="1"/>
    <col min="8191" max="8195" width="12.09765625" style="424" customWidth="1"/>
    <col min="8196" max="8445" width="12.09765625" style="424"/>
    <col min="8446" max="8446" width="18.59765625" style="424" customWidth="1"/>
    <col min="8447" max="8451" width="12.09765625" style="424" customWidth="1"/>
    <col min="8452" max="8701" width="12.09765625" style="424"/>
    <col min="8702" max="8702" width="18.59765625" style="424" customWidth="1"/>
    <col min="8703" max="8707" width="12.09765625" style="424" customWidth="1"/>
    <col min="8708" max="8957" width="12.09765625" style="424"/>
    <col min="8958" max="8958" width="18.59765625" style="424" customWidth="1"/>
    <col min="8959" max="8963" width="12.09765625" style="424" customWidth="1"/>
    <col min="8964" max="9213" width="12.09765625" style="424"/>
    <col min="9214" max="9214" width="18.59765625" style="424" customWidth="1"/>
    <col min="9215" max="9219" width="12.09765625" style="424" customWidth="1"/>
    <col min="9220" max="9469" width="12.09765625" style="424"/>
    <col min="9470" max="9470" width="18.59765625" style="424" customWidth="1"/>
    <col min="9471" max="9475" width="12.09765625" style="424" customWidth="1"/>
    <col min="9476" max="9725" width="12.09765625" style="424"/>
    <col min="9726" max="9726" width="18.59765625" style="424" customWidth="1"/>
    <col min="9727" max="9731" width="12.09765625" style="424" customWidth="1"/>
    <col min="9732" max="9981" width="12.09765625" style="424"/>
    <col min="9982" max="9982" width="18.59765625" style="424" customWidth="1"/>
    <col min="9983" max="9987" width="12.09765625" style="424" customWidth="1"/>
    <col min="9988" max="10237" width="12.09765625" style="424"/>
    <col min="10238" max="10238" width="18.59765625" style="424" customWidth="1"/>
    <col min="10239" max="10243" width="12.09765625" style="424" customWidth="1"/>
    <col min="10244" max="10493" width="12.09765625" style="424"/>
    <col min="10494" max="10494" width="18.59765625" style="424" customWidth="1"/>
    <col min="10495" max="10499" width="12.09765625" style="424" customWidth="1"/>
    <col min="10500" max="10749" width="12.09765625" style="424"/>
    <col min="10750" max="10750" width="18.59765625" style="424" customWidth="1"/>
    <col min="10751" max="10755" width="12.09765625" style="424" customWidth="1"/>
    <col min="10756" max="11005" width="12.09765625" style="424"/>
    <col min="11006" max="11006" width="18.59765625" style="424" customWidth="1"/>
    <col min="11007" max="11011" width="12.09765625" style="424" customWidth="1"/>
    <col min="11012" max="11261" width="12.09765625" style="424"/>
    <col min="11262" max="11262" width="18.59765625" style="424" customWidth="1"/>
    <col min="11263" max="11267" width="12.09765625" style="424" customWidth="1"/>
    <col min="11268" max="11517" width="12.09765625" style="424"/>
    <col min="11518" max="11518" width="18.59765625" style="424" customWidth="1"/>
    <col min="11519" max="11523" width="12.09765625" style="424" customWidth="1"/>
    <col min="11524" max="11773" width="12.09765625" style="424"/>
    <col min="11774" max="11774" width="18.59765625" style="424" customWidth="1"/>
    <col min="11775" max="11779" width="12.09765625" style="424" customWidth="1"/>
    <col min="11780" max="12029" width="12.09765625" style="424"/>
    <col min="12030" max="12030" width="18.59765625" style="424" customWidth="1"/>
    <col min="12031" max="12035" width="12.09765625" style="424" customWidth="1"/>
    <col min="12036" max="12285" width="12.09765625" style="424"/>
    <col min="12286" max="12286" width="18.59765625" style="424" customWidth="1"/>
    <col min="12287" max="12291" width="12.09765625" style="424" customWidth="1"/>
    <col min="12292" max="12541" width="12.09765625" style="424"/>
    <col min="12542" max="12542" width="18.59765625" style="424" customWidth="1"/>
    <col min="12543" max="12547" width="12.09765625" style="424" customWidth="1"/>
    <col min="12548" max="12797" width="12.09765625" style="424"/>
    <col min="12798" max="12798" width="18.59765625" style="424" customWidth="1"/>
    <col min="12799" max="12803" width="12.09765625" style="424" customWidth="1"/>
    <col min="12804" max="13053" width="12.09765625" style="424"/>
    <col min="13054" max="13054" width="18.59765625" style="424" customWidth="1"/>
    <col min="13055" max="13059" width="12.09765625" style="424" customWidth="1"/>
    <col min="13060" max="13309" width="12.09765625" style="424"/>
    <col min="13310" max="13310" width="18.59765625" style="424" customWidth="1"/>
    <col min="13311" max="13315" width="12.09765625" style="424" customWidth="1"/>
    <col min="13316" max="13565" width="12.09765625" style="424"/>
    <col min="13566" max="13566" width="18.59765625" style="424" customWidth="1"/>
    <col min="13567" max="13571" width="12.09765625" style="424" customWidth="1"/>
    <col min="13572" max="13821" width="12.09765625" style="424"/>
    <col min="13822" max="13822" width="18.59765625" style="424" customWidth="1"/>
    <col min="13823" max="13827" width="12.09765625" style="424" customWidth="1"/>
    <col min="13828" max="14077" width="12.09765625" style="424"/>
    <col min="14078" max="14078" width="18.59765625" style="424" customWidth="1"/>
    <col min="14079" max="14083" width="12.09765625" style="424" customWidth="1"/>
    <col min="14084" max="14333" width="12.09765625" style="424"/>
    <col min="14334" max="14334" width="18.59765625" style="424" customWidth="1"/>
    <col min="14335" max="14339" width="12.09765625" style="424" customWidth="1"/>
    <col min="14340" max="14589" width="12.09765625" style="424"/>
    <col min="14590" max="14590" width="18.59765625" style="424" customWidth="1"/>
    <col min="14591" max="14595" width="12.09765625" style="424" customWidth="1"/>
    <col min="14596" max="14845" width="12.09765625" style="424"/>
    <col min="14846" max="14846" width="18.59765625" style="424" customWidth="1"/>
    <col min="14847" max="14851" width="12.09765625" style="424" customWidth="1"/>
    <col min="14852" max="15101" width="12.09765625" style="424"/>
    <col min="15102" max="15102" width="18.59765625" style="424" customWidth="1"/>
    <col min="15103" max="15107" width="12.09765625" style="424" customWidth="1"/>
    <col min="15108" max="15357" width="12.09765625" style="424"/>
    <col min="15358" max="15358" width="18.59765625" style="424" customWidth="1"/>
    <col min="15359" max="15363" width="12.09765625" style="424" customWidth="1"/>
    <col min="15364" max="15613" width="12.09765625" style="424"/>
    <col min="15614" max="15614" width="18.59765625" style="424" customWidth="1"/>
    <col min="15615" max="15619" width="12.09765625" style="424" customWidth="1"/>
    <col min="15620" max="15869" width="12.09765625" style="424"/>
    <col min="15870" max="15870" width="18.59765625" style="424" customWidth="1"/>
    <col min="15871" max="15875" width="12.09765625" style="424" customWidth="1"/>
    <col min="15876" max="16125" width="12.09765625" style="424"/>
    <col min="16126" max="16126" width="18.59765625" style="424" customWidth="1"/>
    <col min="16127" max="16131" width="12.09765625" style="424" customWidth="1"/>
    <col min="16132" max="16384" width="12.09765625" style="424"/>
  </cols>
  <sheetData>
    <row r="1" spans="1:7" s="474" customFormat="1" ht="18.75" customHeight="1">
      <c r="A1" s="766" t="s">
        <v>376</v>
      </c>
      <c r="B1" s="766"/>
      <c r="C1" s="766"/>
      <c r="D1" s="766"/>
      <c r="E1" s="766"/>
      <c r="F1" s="766"/>
      <c r="G1" s="766"/>
    </row>
    <row r="2" spans="1:7" s="471" customFormat="1" ht="15.75" customHeight="1" thickBot="1">
      <c r="C2" s="472"/>
      <c r="D2" s="473"/>
      <c r="E2" s="473"/>
      <c r="F2" s="473"/>
      <c r="G2" s="472" t="s">
        <v>375</v>
      </c>
    </row>
    <row r="3" spans="1:7" s="462" customFormat="1" ht="16" customHeight="1">
      <c r="A3" s="470"/>
      <c r="B3" s="469" t="s">
        <v>393</v>
      </c>
      <c r="C3" s="468">
        <v>2017</v>
      </c>
      <c r="D3" s="468">
        <v>2018</v>
      </c>
      <c r="E3" s="468">
        <v>2019</v>
      </c>
      <c r="F3" s="468">
        <v>2020</v>
      </c>
      <c r="G3" s="467">
        <v>2021</v>
      </c>
    </row>
    <row r="4" spans="1:7" s="462" customFormat="1" ht="16" customHeight="1">
      <c r="A4" s="466" t="s">
        <v>394</v>
      </c>
      <c r="B4" s="465"/>
      <c r="C4" s="464" t="s">
        <v>293</v>
      </c>
      <c r="D4" s="464" t="s">
        <v>294</v>
      </c>
      <c r="E4" s="464" t="s">
        <v>399</v>
      </c>
      <c r="F4" s="464" t="s">
        <v>400</v>
      </c>
      <c r="G4" s="463" t="s">
        <v>408</v>
      </c>
    </row>
    <row r="5" spans="1:7" s="462" customFormat="1" ht="14.15" customHeight="1">
      <c r="A5" s="455" t="s">
        <v>374</v>
      </c>
      <c r="B5" s="441" t="s">
        <v>373</v>
      </c>
      <c r="C5" s="452">
        <v>2692</v>
      </c>
      <c r="D5" s="452">
        <v>2994</v>
      </c>
      <c r="E5" s="452">
        <v>3254</v>
      </c>
      <c r="F5" s="452">
        <v>3455</v>
      </c>
      <c r="G5" s="451">
        <v>3205</v>
      </c>
    </row>
    <row r="6" spans="1:7" s="462" customFormat="1" ht="14.15" customHeight="1">
      <c r="A6" s="455"/>
      <c r="B6" s="441" t="s">
        <v>372</v>
      </c>
      <c r="C6" s="452">
        <v>655</v>
      </c>
      <c r="D6" s="452">
        <v>848</v>
      </c>
      <c r="E6" s="452">
        <v>1146</v>
      </c>
      <c r="F6" s="452">
        <v>1510</v>
      </c>
      <c r="G6" s="451">
        <v>1633</v>
      </c>
    </row>
    <row r="7" spans="1:7" s="462" customFormat="1" ht="14.15" customHeight="1">
      <c r="A7" s="455"/>
      <c r="B7" s="441" t="s">
        <v>371</v>
      </c>
      <c r="C7" s="452">
        <v>439</v>
      </c>
      <c r="D7" s="452">
        <v>450</v>
      </c>
      <c r="E7" s="452">
        <v>444</v>
      </c>
      <c r="F7" s="452">
        <v>438</v>
      </c>
      <c r="G7" s="451">
        <v>412</v>
      </c>
    </row>
    <row r="8" spans="1:7" s="462" customFormat="1" ht="14.15" customHeight="1">
      <c r="A8" s="455"/>
      <c r="B8" s="441" t="s">
        <v>370</v>
      </c>
      <c r="C8" s="452">
        <v>335</v>
      </c>
      <c r="D8" s="452">
        <v>351</v>
      </c>
      <c r="E8" s="452">
        <v>402</v>
      </c>
      <c r="F8" s="452">
        <v>437</v>
      </c>
      <c r="G8" s="451">
        <v>435</v>
      </c>
    </row>
    <row r="9" spans="1:7" s="462" customFormat="1" ht="14.15" customHeight="1">
      <c r="A9" s="455"/>
      <c r="B9" s="441" t="s">
        <v>369</v>
      </c>
      <c r="C9" s="452">
        <v>268</v>
      </c>
      <c r="D9" s="452">
        <v>296</v>
      </c>
      <c r="E9" s="452">
        <v>297</v>
      </c>
      <c r="F9" s="452">
        <v>294</v>
      </c>
      <c r="G9" s="451">
        <v>252</v>
      </c>
    </row>
    <row r="10" spans="1:7" s="462" customFormat="1" ht="14.15" customHeight="1">
      <c r="A10" s="455"/>
      <c r="B10" s="441" t="s">
        <v>368</v>
      </c>
      <c r="C10" s="452">
        <v>101</v>
      </c>
      <c r="D10" s="452">
        <v>110</v>
      </c>
      <c r="E10" s="452">
        <v>131</v>
      </c>
      <c r="F10" s="452">
        <v>124</v>
      </c>
      <c r="G10" s="451">
        <v>120</v>
      </c>
    </row>
    <row r="11" spans="1:7" s="462" customFormat="1" ht="14.15" customHeight="1">
      <c r="A11" s="455"/>
      <c r="B11" s="441" t="s">
        <v>367</v>
      </c>
      <c r="C11" s="452">
        <v>74</v>
      </c>
      <c r="D11" s="452">
        <v>75</v>
      </c>
      <c r="E11" s="452">
        <v>106</v>
      </c>
      <c r="F11" s="452">
        <v>121</v>
      </c>
      <c r="G11" s="451">
        <v>115</v>
      </c>
    </row>
    <row r="12" spans="1:7" s="462" customFormat="1" ht="14.15" customHeight="1">
      <c r="A12" s="455"/>
      <c r="B12" s="441" t="s">
        <v>366</v>
      </c>
      <c r="C12" s="452">
        <v>71</v>
      </c>
      <c r="D12" s="452">
        <v>71</v>
      </c>
      <c r="E12" s="452">
        <v>75</v>
      </c>
      <c r="F12" s="452">
        <v>84</v>
      </c>
      <c r="G12" s="451">
        <v>91</v>
      </c>
    </row>
    <row r="13" spans="1:7" s="462" customFormat="1" ht="14.15" customHeight="1">
      <c r="A13" s="455"/>
      <c r="B13" s="441" t="s">
        <v>365</v>
      </c>
      <c r="C13" s="452">
        <v>70</v>
      </c>
      <c r="D13" s="452">
        <v>118</v>
      </c>
      <c r="E13" s="452">
        <v>166</v>
      </c>
      <c r="F13" s="452">
        <v>151</v>
      </c>
      <c r="G13" s="451">
        <v>142</v>
      </c>
    </row>
    <row r="14" spans="1:7" s="462" customFormat="1" ht="14.15" customHeight="1">
      <c r="A14" s="455"/>
      <c r="B14" s="441" t="s">
        <v>364</v>
      </c>
      <c r="C14" s="452">
        <v>69</v>
      </c>
      <c r="D14" s="452">
        <v>82</v>
      </c>
      <c r="E14" s="452">
        <v>101</v>
      </c>
      <c r="F14" s="452">
        <v>85</v>
      </c>
      <c r="G14" s="451">
        <v>69</v>
      </c>
    </row>
    <row r="15" spans="1:7" s="462" customFormat="1" ht="14.15" customHeight="1">
      <c r="A15" s="455"/>
      <c r="B15" s="441" t="s">
        <v>363</v>
      </c>
      <c r="C15" s="452">
        <v>52</v>
      </c>
      <c r="D15" s="452">
        <v>44</v>
      </c>
      <c r="E15" s="452">
        <v>54</v>
      </c>
      <c r="F15" s="452">
        <v>64</v>
      </c>
      <c r="G15" s="451">
        <v>47</v>
      </c>
    </row>
    <row r="16" spans="1:7" s="462" customFormat="1" ht="14.15" customHeight="1">
      <c r="A16" s="455"/>
      <c r="B16" s="441" t="s">
        <v>362</v>
      </c>
      <c r="C16" s="452">
        <v>49</v>
      </c>
      <c r="D16" s="452">
        <v>57</v>
      </c>
      <c r="E16" s="452">
        <v>68</v>
      </c>
      <c r="F16" s="452">
        <v>106</v>
      </c>
      <c r="G16" s="451">
        <v>80</v>
      </c>
    </row>
    <row r="17" spans="1:9" s="462" customFormat="1" ht="14.15" customHeight="1">
      <c r="A17" s="455"/>
      <c r="B17" s="441" t="s">
        <v>361</v>
      </c>
      <c r="C17" s="452">
        <v>45</v>
      </c>
      <c r="D17" s="452">
        <v>45</v>
      </c>
      <c r="E17" s="452">
        <v>76</v>
      </c>
      <c r="F17" s="452">
        <v>104</v>
      </c>
      <c r="G17" s="451">
        <v>75</v>
      </c>
    </row>
    <row r="18" spans="1:9" s="462" customFormat="1" ht="14.15" customHeight="1">
      <c r="A18" s="455"/>
      <c r="B18" s="441" t="s">
        <v>360</v>
      </c>
      <c r="C18" s="452">
        <v>42</v>
      </c>
      <c r="D18" s="452">
        <v>45</v>
      </c>
      <c r="E18" s="452">
        <v>48</v>
      </c>
      <c r="F18" s="452">
        <v>66</v>
      </c>
      <c r="G18" s="451">
        <v>83</v>
      </c>
    </row>
    <row r="19" spans="1:9" s="462" customFormat="1" ht="14.15" customHeight="1">
      <c r="A19" s="455"/>
      <c r="B19" s="441" t="s">
        <v>359</v>
      </c>
      <c r="C19" s="452">
        <v>41</v>
      </c>
      <c r="D19" s="452">
        <v>39</v>
      </c>
      <c r="E19" s="452">
        <v>37</v>
      </c>
      <c r="F19" s="452">
        <v>45</v>
      </c>
      <c r="G19" s="451">
        <v>37</v>
      </c>
    </row>
    <row r="20" spans="1:9" s="462" customFormat="1" ht="14.15" customHeight="1">
      <c r="A20" s="455"/>
      <c r="B20" s="441" t="s">
        <v>358</v>
      </c>
      <c r="C20" s="452">
        <v>28</v>
      </c>
      <c r="D20" s="452">
        <v>38</v>
      </c>
      <c r="E20" s="452">
        <v>43</v>
      </c>
      <c r="F20" s="452">
        <v>55</v>
      </c>
      <c r="G20" s="451">
        <v>68</v>
      </c>
    </row>
    <row r="21" spans="1:9" s="462" customFormat="1" ht="14.15" customHeight="1">
      <c r="A21" s="455"/>
      <c r="B21" s="441" t="s">
        <v>357</v>
      </c>
      <c r="C21" s="452">
        <v>24</v>
      </c>
      <c r="D21" s="452">
        <v>27</v>
      </c>
      <c r="E21" s="452">
        <v>28</v>
      </c>
      <c r="F21" s="452">
        <v>40</v>
      </c>
      <c r="G21" s="451">
        <v>51</v>
      </c>
    </row>
    <row r="22" spans="1:9" s="462" customFormat="1" ht="14.15" customHeight="1">
      <c r="A22" s="455"/>
      <c r="B22" s="441" t="s">
        <v>356</v>
      </c>
      <c r="C22" s="452">
        <v>18</v>
      </c>
      <c r="D22" s="452">
        <v>19</v>
      </c>
      <c r="E22" s="452">
        <v>22</v>
      </c>
      <c r="F22" s="452">
        <v>19</v>
      </c>
      <c r="G22" s="451">
        <v>8</v>
      </c>
    </row>
    <row r="23" spans="1:9" s="462" customFormat="1" ht="14.15" customHeight="1">
      <c r="A23" s="455"/>
      <c r="B23" s="441" t="s">
        <v>355</v>
      </c>
      <c r="C23" s="452">
        <v>18</v>
      </c>
      <c r="D23" s="452">
        <v>18</v>
      </c>
      <c r="E23" s="452">
        <v>19</v>
      </c>
      <c r="F23" s="452">
        <v>19</v>
      </c>
      <c r="G23" s="451">
        <v>18</v>
      </c>
    </row>
    <row r="24" spans="1:9" s="462" customFormat="1" ht="14.15" customHeight="1">
      <c r="A24" s="455"/>
      <c r="B24" s="441" t="s">
        <v>354</v>
      </c>
      <c r="C24" s="452">
        <v>15</v>
      </c>
      <c r="D24" s="452">
        <v>19</v>
      </c>
      <c r="E24" s="452">
        <v>39</v>
      </c>
      <c r="F24" s="452">
        <v>49</v>
      </c>
      <c r="G24" s="451">
        <v>36</v>
      </c>
      <c r="I24" s="426"/>
    </row>
    <row r="25" spans="1:9" s="462" customFormat="1" ht="14.15" customHeight="1">
      <c r="A25" s="455"/>
      <c r="B25" s="441" t="s">
        <v>353</v>
      </c>
      <c r="C25" s="452">
        <v>8</v>
      </c>
      <c r="D25" s="452">
        <v>8</v>
      </c>
      <c r="E25" s="452">
        <v>8</v>
      </c>
      <c r="F25" s="452">
        <v>15</v>
      </c>
      <c r="G25" s="451">
        <v>16</v>
      </c>
      <c r="I25" s="426"/>
    </row>
    <row r="26" spans="1:9" s="462" customFormat="1" ht="14.15" customHeight="1">
      <c r="A26" s="455"/>
      <c r="B26" s="523" t="s">
        <v>352</v>
      </c>
      <c r="C26" s="524">
        <v>28</v>
      </c>
      <c r="D26" s="524">
        <v>42</v>
      </c>
      <c r="E26" s="524">
        <v>48</v>
      </c>
      <c r="F26" s="524">
        <v>51</v>
      </c>
      <c r="G26" s="525">
        <v>45</v>
      </c>
    </row>
    <row r="27" spans="1:9" s="462" customFormat="1" ht="14.15" customHeight="1">
      <c r="A27" s="459"/>
      <c r="B27" s="458" t="s">
        <v>330</v>
      </c>
      <c r="C27" s="461">
        <v>5142</v>
      </c>
      <c r="D27" s="461">
        <v>5796</v>
      </c>
      <c r="E27" s="461">
        <v>6612</v>
      </c>
      <c r="F27" s="461">
        <v>7332</v>
      </c>
      <c r="G27" s="460">
        <v>7038</v>
      </c>
    </row>
    <row r="28" spans="1:9" s="462" customFormat="1" ht="14.15" customHeight="1">
      <c r="A28" s="455" t="s">
        <v>351</v>
      </c>
      <c r="B28" s="441" t="s">
        <v>350</v>
      </c>
      <c r="C28" s="452">
        <v>15</v>
      </c>
      <c r="D28" s="452">
        <v>18</v>
      </c>
      <c r="E28" s="452">
        <v>15</v>
      </c>
      <c r="F28" s="452">
        <v>18</v>
      </c>
      <c r="G28" s="451">
        <v>17</v>
      </c>
    </row>
    <row r="29" spans="1:9" s="428" customFormat="1" ht="14.15" customHeight="1">
      <c r="A29" s="455"/>
      <c r="B29" s="441" t="s">
        <v>349</v>
      </c>
      <c r="C29" s="452">
        <v>12</v>
      </c>
      <c r="D29" s="452">
        <v>18</v>
      </c>
      <c r="E29" s="452">
        <v>25</v>
      </c>
      <c r="F29" s="452">
        <v>21</v>
      </c>
      <c r="G29" s="451">
        <v>25</v>
      </c>
    </row>
    <row r="30" spans="1:9" ht="14.15" customHeight="1">
      <c r="A30" s="455"/>
      <c r="B30" s="441" t="s">
        <v>348</v>
      </c>
      <c r="C30" s="452">
        <v>11</v>
      </c>
      <c r="D30" s="452">
        <v>11</v>
      </c>
      <c r="E30" s="452">
        <v>13</v>
      </c>
      <c r="F30" s="452">
        <v>13</v>
      </c>
      <c r="G30" s="451">
        <v>12</v>
      </c>
    </row>
    <row r="31" spans="1:9" ht="14.15" customHeight="1">
      <c r="A31" s="455"/>
      <c r="B31" s="523" t="s">
        <v>347</v>
      </c>
      <c r="C31" s="524">
        <v>53</v>
      </c>
      <c r="D31" s="524">
        <v>44</v>
      </c>
      <c r="E31" s="524">
        <v>63</v>
      </c>
      <c r="F31" s="524">
        <v>53</v>
      </c>
      <c r="G31" s="525">
        <v>52</v>
      </c>
    </row>
    <row r="32" spans="1:9" ht="14.15" customHeight="1">
      <c r="A32" s="459"/>
      <c r="B32" s="458" t="s">
        <v>330</v>
      </c>
      <c r="C32" s="461">
        <v>91</v>
      </c>
      <c r="D32" s="461">
        <v>91</v>
      </c>
      <c r="E32" s="461">
        <v>116</v>
      </c>
      <c r="F32" s="461">
        <v>105</v>
      </c>
      <c r="G32" s="460">
        <v>106</v>
      </c>
    </row>
    <row r="33" spans="1:7" ht="14.15" customHeight="1">
      <c r="A33" s="455" t="s">
        <v>346</v>
      </c>
      <c r="B33" s="441" t="s">
        <v>345</v>
      </c>
      <c r="C33" s="452">
        <v>48</v>
      </c>
      <c r="D33" s="452">
        <v>26</v>
      </c>
      <c r="E33" s="452">
        <v>33</v>
      </c>
      <c r="F33" s="452">
        <v>38</v>
      </c>
      <c r="G33" s="451">
        <v>43</v>
      </c>
    </row>
    <row r="34" spans="1:7" ht="14.15" customHeight="1">
      <c r="A34" s="455"/>
      <c r="B34" s="441" t="s">
        <v>343</v>
      </c>
      <c r="C34" s="452">
        <v>11</v>
      </c>
      <c r="D34" s="452">
        <v>11</v>
      </c>
      <c r="E34" s="452">
        <v>12</v>
      </c>
      <c r="F34" s="452">
        <v>20</v>
      </c>
      <c r="G34" s="451">
        <v>20</v>
      </c>
    </row>
    <row r="35" spans="1:7" s="462" customFormat="1" ht="14.15" customHeight="1">
      <c r="A35" s="455"/>
      <c r="B35" s="441" t="s">
        <v>344</v>
      </c>
      <c r="C35" s="452">
        <v>14</v>
      </c>
      <c r="D35" s="452">
        <v>6</v>
      </c>
      <c r="E35" s="452">
        <v>6</v>
      </c>
      <c r="F35" s="452">
        <v>7</v>
      </c>
      <c r="G35" s="451">
        <v>3</v>
      </c>
    </row>
    <row r="36" spans="1:7" ht="14.15" customHeight="1">
      <c r="A36" s="455"/>
      <c r="B36" s="441" t="s">
        <v>342</v>
      </c>
      <c r="C36" s="452">
        <v>10</v>
      </c>
      <c r="D36" s="452">
        <v>13</v>
      </c>
      <c r="E36" s="452">
        <v>10</v>
      </c>
      <c r="F36" s="452">
        <v>15</v>
      </c>
      <c r="G36" s="451">
        <v>15</v>
      </c>
    </row>
    <row r="37" spans="1:7" ht="14.15" customHeight="1">
      <c r="A37" s="455"/>
      <c r="B37" s="523" t="s">
        <v>341</v>
      </c>
      <c r="C37" s="524">
        <v>31</v>
      </c>
      <c r="D37" s="524">
        <v>41</v>
      </c>
      <c r="E37" s="524">
        <v>34</v>
      </c>
      <c r="F37" s="524">
        <v>44</v>
      </c>
      <c r="G37" s="525">
        <v>39</v>
      </c>
    </row>
    <row r="38" spans="1:7" ht="14.15" customHeight="1">
      <c r="A38" s="459"/>
      <c r="B38" s="458" t="s">
        <v>330</v>
      </c>
      <c r="C38" s="461">
        <v>114</v>
      </c>
      <c r="D38" s="461">
        <v>97</v>
      </c>
      <c r="E38" s="461">
        <v>95</v>
      </c>
      <c r="F38" s="461">
        <v>124</v>
      </c>
      <c r="G38" s="460">
        <v>120</v>
      </c>
    </row>
    <row r="39" spans="1:7" ht="14.15" customHeight="1">
      <c r="A39" s="455" t="s">
        <v>340</v>
      </c>
      <c r="B39" s="441" t="s">
        <v>339</v>
      </c>
      <c r="C39" s="452">
        <v>226</v>
      </c>
      <c r="D39" s="452">
        <v>198</v>
      </c>
      <c r="E39" s="452">
        <v>202</v>
      </c>
      <c r="F39" s="452">
        <v>222</v>
      </c>
      <c r="G39" s="451">
        <v>207</v>
      </c>
    </row>
    <row r="40" spans="1:7" ht="14.15" customHeight="1">
      <c r="A40" s="455"/>
      <c r="B40" s="441" t="s">
        <v>338</v>
      </c>
      <c r="C40" s="452">
        <v>53</v>
      </c>
      <c r="D40" s="452">
        <v>52</v>
      </c>
      <c r="E40" s="452">
        <v>62</v>
      </c>
      <c r="F40" s="452">
        <v>60</v>
      </c>
      <c r="G40" s="451">
        <v>51</v>
      </c>
    </row>
    <row r="41" spans="1:7" ht="14.15" customHeight="1">
      <c r="A41" s="455"/>
      <c r="B41" s="441" t="s">
        <v>337</v>
      </c>
      <c r="C41" s="452">
        <v>37</v>
      </c>
      <c r="D41" s="452">
        <v>39</v>
      </c>
      <c r="E41" s="452">
        <v>41</v>
      </c>
      <c r="F41" s="452">
        <v>47</v>
      </c>
      <c r="G41" s="451">
        <v>47</v>
      </c>
    </row>
    <row r="42" spans="1:7" ht="14.15" customHeight="1">
      <c r="A42" s="455"/>
      <c r="B42" s="441" t="s">
        <v>336</v>
      </c>
      <c r="C42" s="452">
        <v>12</v>
      </c>
      <c r="D42" s="452">
        <v>13</v>
      </c>
      <c r="E42" s="452">
        <v>17</v>
      </c>
      <c r="F42" s="452">
        <v>15</v>
      </c>
      <c r="G42" s="451">
        <v>14</v>
      </c>
    </row>
    <row r="43" spans="1:7" ht="14.15" customHeight="1">
      <c r="A43" s="455"/>
      <c r="B43" s="441" t="s">
        <v>335</v>
      </c>
      <c r="C43" s="452">
        <v>5</v>
      </c>
      <c r="D43" s="452">
        <v>108</v>
      </c>
      <c r="E43" s="452">
        <v>48</v>
      </c>
      <c r="F43" s="452">
        <v>31</v>
      </c>
      <c r="G43" s="451">
        <v>6</v>
      </c>
    </row>
    <row r="44" spans="1:7" ht="14.15" customHeight="1">
      <c r="A44" s="455"/>
      <c r="B44" s="526" t="s">
        <v>334</v>
      </c>
      <c r="C44" s="524">
        <v>10</v>
      </c>
      <c r="D44" s="524">
        <v>13</v>
      </c>
      <c r="E44" s="524">
        <v>14</v>
      </c>
      <c r="F44" s="524">
        <v>17</v>
      </c>
      <c r="G44" s="525">
        <v>16</v>
      </c>
    </row>
    <row r="45" spans="1:7" ht="14.15" customHeight="1">
      <c r="A45" s="459"/>
      <c r="B45" s="458" t="s">
        <v>330</v>
      </c>
      <c r="C45" s="457">
        <v>343</v>
      </c>
      <c r="D45" s="457">
        <v>423</v>
      </c>
      <c r="E45" s="457">
        <v>384</v>
      </c>
      <c r="F45" s="457">
        <v>392</v>
      </c>
      <c r="G45" s="456">
        <v>341</v>
      </c>
    </row>
    <row r="46" spans="1:7" ht="14.15" customHeight="1">
      <c r="A46" s="455" t="s">
        <v>333</v>
      </c>
      <c r="B46" s="441" t="s">
        <v>332</v>
      </c>
      <c r="C46" s="452">
        <v>8</v>
      </c>
      <c r="D46" s="452">
        <v>12</v>
      </c>
      <c r="E46" s="452">
        <v>9</v>
      </c>
      <c r="F46" s="452">
        <v>7</v>
      </c>
      <c r="G46" s="451">
        <v>7</v>
      </c>
    </row>
    <row r="47" spans="1:7" ht="14.15" customHeight="1">
      <c r="A47" s="455"/>
      <c r="B47" s="526" t="s">
        <v>331</v>
      </c>
      <c r="C47" s="524">
        <v>8</v>
      </c>
      <c r="D47" s="524">
        <v>4</v>
      </c>
      <c r="E47" s="524">
        <v>5</v>
      </c>
      <c r="F47" s="524">
        <v>6</v>
      </c>
      <c r="G47" s="525">
        <v>3</v>
      </c>
    </row>
    <row r="48" spans="1:7" ht="14.15" customHeight="1">
      <c r="A48" s="454"/>
      <c r="B48" s="453" t="s">
        <v>330</v>
      </c>
      <c r="C48" s="452">
        <v>16</v>
      </c>
      <c r="D48" s="452">
        <v>16</v>
      </c>
      <c r="E48" s="452">
        <v>14</v>
      </c>
      <c r="F48" s="452">
        <v>13</v>
      </c>
      <c r="G48" s="451">
        <v>10</v>
      </c>
    </row>
    <row r="49" spans="1:8" ht="14.15" customHeight="1">
      <c r="A49" s="450" t="s">
        <v>211</v>
      </c>
      <c r="B49" s="449" t="s">
        <v>329</v>
      </c>
      <c r="C49" s="448">
        <v>6</v>
      </c>
      <c r="D49" s="448">
        <v>6</v>
      </c>
      <c r="E49" s="448">
        <v>9</v>
      </c>
      <c r="F49" s="448">
        <v>4</v>
      </c>
      <c r="G49" s="447">
        <v>3</v>
      </c>
      <c r="H49" s="425"/>
    </row>
    <row r="50" spans="1:8" ht="18" customHeight="1">
      <c r="A50" s="446"/>
      <c r="B50" s="445" t="s">
        <v>328</v>
      </c>
      <c r="C50" s="444">
        <v>5712</v>
      </c>
      <c r="D50" s="444">
        <v>6429</v>
      </c>
      <c r="E50" s="444">
        <v>7230</v>
      </c>
      <c r="F50" s="444">
        <v>7970</v>
      </c>
      <c r="G50" s="443">
        <v>7618</v>
      </c>
    </row>
    <row r="51" spans="1:8" ht="18" customHeight="1">
      <c r="A51" s="442"/>
      <c r="B51" s="441" t="s">
        <v>418</v>
      </c>
      <c r="C51" s="440">
        <v>2623</v>
      </c>
      <c r="D51" s="440">
        <v>3055</v>
      </c>
      <c r="E51" s="440">
        <v>3421</v>
      </c>
      <c r="F51" s="440">
        <v>3839</v>
      </c>
      <c r="G51" s="439">
        <v>3702</v>
      </c>
    </row>
    <row r="52" spans="1:8" ht="18" customHeight="1">
      <c r="A52" s="438"/>
      <c r="B52" s="437" t="s">
        <v>419</v>
      </c>
      <c r="C52" s="436">
        <v>3089</v>
      </c>
      <c r="D52" s="436">
        <v>3374</v>
      </c>
      <c r="E52" s="436">
        <v>3809</v>
      </c>
      <c r="F52" s="436">
        <v>4131</v>
      </c>
      <c r="G52" s="435">
        <v>3916</v>
      </c>
    </row>
    <row r="53" spans="1:8" ht="22" customHeight="1" thickBot="1">
      <c r="A53" s="434"/>
      <c r="B53" s="433" t="s">
        <v>327</v>
      </c>
      <c r="C53" s="432">
        <v>4189</v>
      </c>
      <c r="D53" s="432">
        <v>4856</v>
      </c>
      <c r="E53" s="432">
        <v>4858</v>
      </c>
      <c r="F53" s="432">
        <v>5435</v>
      </c>
      <c r="G53" s="431">
        <v>5885</v>
      </c>
    </row>
    <row r="54" spans="1:8" ht="14.15" customHeight="1">
      <c r="A54" s="428"/>
      <c r="B54" s="430"/>
      <c r="C54" s="429"/>
      <c r="D54" s="764" t="s">
        <v>238</v>
      </c>
      <c r="E54" s="764"/>
      <c r="F54" s="764"/>
      <c r="G54" s="764"/>
    </row>
    <row r="55" spans="1:8">
      <c r="B55" s="765"/>
      <c r="C55" s="765"/>
    </row>
    <row r="56" spans="1:8">
      <c r="B56" s="428"/>
      <c r="C56" s="427"/>
      <c r="E56" s="425"/>
      <c r="F56" s="425"/>
      <c r="G56" s="426"/>
    </row>
    <row r="57" spans="1:8">
      <c r="C57" s="425"/>
      <c r="D57" s="425"/>
      <c r="E57" s="425"/>
      <c r="F57" s="425"/>
      <c r="G57" s="425"/>
    </row>
  </sheetData>
  <mergeCells count="3">
    <mergeCell ref="D54:G54"/>
    <mergeCell ref="B55:C55"/>
    <mergeCell ref="A1:G1"/>
  </mergeCells>
  <phoneticPr fontId="13"/>
  <printOptions horizontalCentered="1"/>
  <pageMargins left="0.59055118110236227" right="0.59055118110236227" top="0.70866141732283472" bottom="0.59055118110236227" header="0.31496062992125984" footer="0.31496062992125984"/>
  <pageSetup paperSize="9" firstPageNumber="60" orientation="portrait" r:id="rId1"/>
  <headerFooter alignWithMargins="0">
    <evenHeader>&amp;L&amp;"+,標準"&amp;11 ２　人　　口</evenHeader>
    <evenFooter>&amp;C&amp;"+,標準"&amp;11- &amp;P -</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2-9年階層（国）</vt:lpstr>
      <vt:lpstr>2-10動態</vt:lpstr>
      <vt:lpstr>2-11動態</vt:lpstr>
      <vt:lpstr>2-11（参考）</vt:lpstr>
      <vt:lpstr>2-12転入出,13県内転入出</vt:lpstr>
      <vt:lpstr>2-14配偶者,15高齢単身</vt:lpstr>
      <vt:lpstr>2-16家族類型別世帯数、17 65歳以上</vt:lpstr>
      <vt:lpstr>2-18高齢夫婦,19外国人推移</vt:lpstr>
      <vt:lpstr>2-20外国人 (国籍別)</vt:lpstr>
      <vt:lpstr>'2-10動態'!Print_Area</vt:lpstr>
      <vt:lpstr>'2-11（参考）'!Print_Area</vt:lpstr>
      <vt:lpstr>'2-11動態'!Print_Area</vt:lpstr>
      <vt:lpstr>'2-12転入出,13県内転入出'!Print_Area</vt:lpstr>
      <vt:lpstr>'2-14配偶者,15高齢単身'!Print_Area</vt:lpstr>
      <vt:lpstr>'2-18高齢夫婦,19外国人推移'!Print_Area</vt:lpstr>
      <vt:lpstr>'2-20外国人 (国籍別)'!Print_Area</vt:lpstr>
      <vt:lpstr>'2-9年階層（国）'!Print_Area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大輔</dc:creator>
  <cp:lastModifiedBy>砂内　勇祐</cp:lastModifiedBy>
  <cp:lastPrinted>2022-03-10T06:28:44Z</cp:lastPrinted>
  <dcterms:created xsi:type="dcterms:W3CDTF">1997-05-26T11:10:14Z</dcterms:created>
  <dcterms:modified xsi:type="dcterms:W3CDTF">2022-03-30T00:29:35Z</dcterms:modified>
</cp:coreProperties>
</file>