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drawings/drawing7.xml" ContentType="application/vnd.openxmlformats-officedocument.drawingml.chartshapes+xml"/>
  <Override PartName="/xl/charts/chart1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ml.chartshapes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9.xml" ContentType="application/vnd.openxmlformats-officedocument.drawing+xml"/>
  <Override PartName="/xl/charts/chart3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2.xml" ContentType="application/vnd.openxmlformats-officedocument.drawingml.chartshapes+xml"/>
  <Override PartName="/xl/charts/chart3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3.xml" ContentType="application/vnd.openxmlformats-officedocument.drawing+xml"/>
  <Override PartName="/xl/charts/chart3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6.xml" ContentType="application/vnd.openxmlformats-officedocument.drawing+xml"/>
  <Override PartName="/xl/charts/chart45.xml" ContentType="application/vnd.openxmlformats-officedocument.drawingml.chart+xml"/>
  <Override PartName="/xl/drawings/drawing27.xml" ContentType="application/vnd.openxmlformats-officedocument.drawingml.chartshapes+xml"/>
  <Override PartName="/xl/charts/chart4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4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5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5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4.xml" ContentType="application/vnd.openxmlformats-officedocument.drawing+xml"/>
  <Override PartName="/xl/comments2.xml" ContentType="application/vnd.openxmlformats-officedocument.spreadsheetml.comments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35.xml" ContentType="application/vnd.openxmlformats-officedocument.drawingml.chartshapes+xml"/>
  <Override PartName="/xl/charts/chart5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8.xml" ContentType="application/vnd.openxmlformats-officedocument.drawingml.chartshapes+xml"/>
  <Override PartName="/xl/charts/chart5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5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8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Ex1.xml" ContentType="application/vnd.ms-office.chartex+xml"/>
  <Override PartName="/xl/charts/style48.xml" ContentType="application/vnd.ms-office.chartstyle+xml"/>
  <Override PartName="/xl/charts/colors48.xml" ContentType="application/vnd.ms-office.chartcolorstyle+xml"/>
  <Override PartName="/xl/charts/chartEx2.xml" ContentType="application/vnd.ms-office.chartex+xml"/>
  <Override PartName="/xl/charts/style49.xml" ContentType="application/vnd.ms-office.chartstyle+xml"/>
  <Override PartName="/xl/charts/colors49.xml" ContentType="application/vnd.ms-office.chartcolorstyle+xml"/>
  <Override PartName="/xl/charts/chart6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41.xml" ContentType="application/vnd.openxmlformats-officedocument.drawing+xml"/>
  <Override PartName="/xl/charts/chart62.xml" ContentType="application/vnd.openxmlformats-officedocument.drawingml.chart+xml"/>
  <Override PartName="/xl/drawings/drawing42.xml" ContentType="application/vnd.openxmlformats-officedocument.drawingml.chartshapes+xml"/>
  <Override PartName="/xl/charts/chart6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64.xml" ContentType="application/vnd.openxmlformats-officedocument.drawingml.chart+xml"/>
  <Override PartName="/xl/drawings/drawing45.xml" ContentType="application/vnd.openxmlformats-officedocument.drawingml.chartshapes+xml"/>
  <Override PartName="/xl/charts/chart65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46.xml" ContentType="application/vnd.openxmlformats-officedocument.drawing+xml"/>
  <Override PartName="/xl/charts/chart66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67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68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9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49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6.7.64\04情報政策課\情報政策\501 ★統計★\08 統計でみる東広島\統計でみる東広島2021\030最終校正\01エクセルデータ\"/>
    </mc:Choice>
  </mc:AlternateContent>
  <bookViews>
    <workbookView xWindow="0" yWindow="0" windowWidth="19200" windowHeight="6260" tabRatio="465" firstSheet="25" activeTab="25"/>
  </bookViews>
  <sheets>
    <sheet name="図表紙" sheetId="13" r:id="rId1"/>
    <sheet name="目次" sheetId="77" r:id="rId2"/>
    <sheet name="１人口分布" sheetId="72" r:id="rId3"/>
    <sheet name="図表1人口構成比 (back)" sheetId="12" state="hidden" r:id="rId4"/>
    <sheet name="２人口分布（町別" sheetId="74" r:id="rId5"/>
    <sheet name="２人口分布（町別2" sheetId="76" r:id="rId6"/>
    <sheet name="3,4地区別人口" sheetId="61" r:id="rId7"/>
    <sheet name="5,6地区別世帯" sheetId="62" r:id="rId8"/>
    <sheet name="7,8人口構成" sheetId="63" r:id="rId9"/>
    <sheet name="9地区別構成" sheetId="64" r:id="rId10"/>
    <sheet name="1０,1１就業人" sheetId="69" r:id="rId11"/>
    <sheet name="1２,1３住宅" sheetId="68" r:id="rId12"/>
    <sheet name="1４,1５農業" sheetId="65" r:id="rId13"/>
    <sheet name="1６,1７事業所" sheetId="66" r:id="rId14"/>
    <sheet name="1８商業" sheetId="67" r:id="rId15"/>
    <sheet name="１９工業" sheetId="26" r:id="rId16"/>
    <sheet name="2０JR" sheetId="27" r:id="rId17"/>
    <sheet name="2１,2２車種、IC" sheetId="29" r:id="rId18"/>
    <sheet name="2３,2４上水下水" sheetId="32" r:id="rId19"/>
    <sheet name="2５,2６建設" sheetId="35" r:id="rId20"/>
    <sheet name="2７,2８健診" sheetId="40" r:id="rId21"/>
    <sheet name="２９,3０乳幼児" sheetId="42" r:id="rId22"/>
    <sheet name="3１,3２後期高齢、介護" sheetId="48" r:id="rId23"/>
    <sheet name="3３、３４保育" sheetId="49" r:id="rId24"/>
    <sheet name="3５,3６幼稚園、小学校" sheetId="50" r:id="rId25"/>
    <sheet name="3７,3８中学校、高校" sheetId="51" r:id="rId26"/>
    <sheet name="3９大学" sheetId="54" r:id="rId27"/>
    <sheet name="４０,４１図書館、美術館" sheetId="55" r:id="rId28"/>
    <sheet name="4２,4３求人、産業別" sheetId="57" r:id="rId29"/>
    <sheet name="4４,4５犯罪、事故" sheetId="58" r:id="rId30"/>
    <sheet name="4６,4７歳入、歳出" sheetId="60" r:id="rId31"/>
    <sheet name="図表1地区別人口(back)" sheetId="5" state="hidden" r:id="rId32"/>
  </sheets>
  <definedNames>
    <definedName name="_xlnm._FilterDatabase" localSheetId="2" hidden="1">'１人口分布'!#REF!</definedName>
    <definedName name="_xlchart.v1.0" hidden="1">'3９大学'!$W$29:$X$34</definedName>
    <definedName name="_xlchart.v1.1" hidden="1">'3９大学'!$Y$28</definedName>
    <definedName name="_xlchart.v1.2" hidden="1">'3９大学'!$Y$29:$Y$34</definedName>
    <definedName name="_xlchart.v1.3" hidden="1">'3９大学'!$W$21:$X$26</definedName>
    <definedName name="_xlchart.v1.4" hidden="1">'3９大学'!$Y$20</definedName>
    <definedName name="_xlchart.v1.5" hidden="1">'3９大学'!$Y$21:$Y$26</definedName>
    <definedName name="_xlnm.Print_Area" localSheetId="10">'1０,1１就業人'!$A$1:$F$64</definedName>
    <definedName name="_xlnm.Print_Area" localSheetId="11">'1２,1３住宅'!$A$1:$J$57</definedName>
    <definedName name="_xlnm.Print_Area" localSheetId="12">'1４,1５農業'!$A$1:$I$56</definedName>
    <definedName name="_xlnm.Print_Area" localSheetId="13">'1６,1７事業所'!$A$1:$I$59</definedName>
    <definedName name="_xlnm.Print_Area" localSheetId="14">'1８商業'!$A$1:$H$56</definedName>
    <definedName name="_xlnm.Print_Area" localSheetId="15">'１９工業'!$A$1:$I$60</definedName>
    <definedName name="_xlnm.Print_Area" localSheetId="2">'１人口分布'!$A$1:$I$57</definedName>
    <definedName name="_xlnm.Print_Area" localSheetId="16">'2０JR'!$A$1:$I$39</definedName>
    <definedName name="_xlnm.Print_Area" localSheetId="17">'2１,2２車種、IC'!$A$1:$O$45</definedName>
    <definedName name="_xlnm.Print_Area" localSheetId="18">'2３,2４上水下水'!$A$1:$H$64</definedName>
    <definedName name="_xlnm.Print_Area" localSheetId="19">'2５,2６建設'!$A$1:$AF$40</definedName>
    <definedName name="_xlnm.Print_Area" localSheetId="20">'2７,2８健診'!$A$1:$G$43</definedName>
    <definedName name="_xlnm.Print_Area" localSheetId="21">'２９,3０乳幼児'!$A$1:$G$43</definedName>
    <definedName name="_xlnm.Print_Area" localSheetId="4">'２人口分布（町別'!$A$1:$J$50</definedName>
    <definedName name="_xlnm.Print_Area" localSheetId="5">'２人口分布（町別2'!$A$1:$K$72</definedName>
    <definedName name="_xlnm.Print_Area" localSheetId="6">'3,4地区別人口'!$A$1:$V$55</definedName>
    <definedName name="_xlnm.Print_Area" localSheetId="22">'3１,3２後期高齢、介護'!$A$1:$H$37</definedName>
    <definedName name="_xlnm.Print_Area" localSheetId="23">'3３、３４保育'!$A$1:$H$50</definedName>
    <definedName name="_xlnm.Print_Area" localSheetId="24">'3５,3６幼稚園、小学校'!$A$1:$L$43</definedName>
    <definedName name="_xlnm.Print_Area" localSheetId="25">'3７,3８中学校、高校'!$A$1:$R$44</definedName>
    <definedName name="_xlnm.Print_Area" localSheetId="26">'3９大学'!$A$1:$T$41</definedName>
    <definedName name="_xlnm.Print_Area" localSheetId="27">'４０,４１図書館、美術館'!$A$1:$G$59</definedName>
    <definedName name="_xlnm.Print_Area" localSheetId="28">'4２,4３求人、産業別'!$A$1:$L$50</definedName>
    <definedName name="_xlnm.Print_Area" localSheetId="29">'4４,4５犯罪、事故'!$A$1:$P$41</definedName>
    <definedName name="_xlnm.Print_Area" localSheetId="30">'4６,4７歳入、歳出'!$A$1:$F$45</definedName>
    <definedName name="_xlnm.Print_Area" localSheetId="7">'5,6地区別世帯'!$A$1:$I$114</definedName>
    <definedName name="_xlnm.Print_Area" localSheetId="8">'7,8人口構成'!$A$1:$X$50</definedName>
    <definedName name="_xlnm.Print_Area" localSheetId="9">'9地区別構成'!$A$1:$N$49,'9地区別構成'!$AB$1:$AO$49</definedName>
    <definedName name="_xlnm.Print_Area" localSheetId="3">'図表1人口構成比 (back)'!$A$1:$X$53</definedName>
    <definedName name="_xlnm.Print_Area" localSheetId="31">'図表1地区別人口(back)'!$A$1:$V$59</definedName>
    <definedName name="_xlnm.Print_Area" localSheetId="0">図表紙!$A$1:$I$55</definedName>
    <definedName name="_xlnm.Print_Area" localSheetId="1">目次!$A$1:$G$46</definedName>
  </definedNames>
  <calcPr calcId="162913"/>
</workbook>
</file>

<file path=xl/calcChain.xml><?xml version="1.0" encoding="utf-8"?>
<calcChain xmlns="http://schemas.openxmlformats.org/spreadsheetml/2006/main">
  <c r="M66" i="65" l="1"/>
  <c r="N66" i="65"/>
  <c r="O66" i="65"/>
  <c r="P66" i="65"/>
  <c r="L66" i="65"/>
  <c r="L23" i="69"/>
  <c r="L24" i="69"/>
  <c r="L25" i="69"/>
  <c r="L26" i="69"/>
  <c r="L27" i="69"/>
  <c r="L28" i="69"/>
  <c r="L29" i="69"/>
  <c r="L30" i="69"/>
  <c r="L31" i="69"/>
  <c r="L32" i="69"/>
  <c r="L33" i="69"/>
  <c r="L34" i="69"/>
  <c r="L35" i="69"/>
  <c r="L36" i="69"/>
  <c r="L37" i="69"/>
  <c r="L22" i="69"/>
  <c r="K23" i="69"/>
  <c r="K24" i="69"/>
  <c r="K25" i="69"/>
  <c r="K26" i="69"/>
  <c r="K27" i="69"/>
  <c r="K28" i="69"/>
  <c r="K29" i="69"/>
  <c r="K30" i="69"/>
  <c r="K31" i="69"/>
  <c r="K32" i="69"/>
  <c r="K33" i="69"/>
  <c r="K34" i="69"/>
  <c r="K35" i="69"/>
  <c r="K36" i="69"/>
  <c r="K37" i="69"/>
  <c r="K22" i="69"/>
  <c r="J28" i="69"/>
  <c r="J29" i="69"/>
  <c r="J36" i="69"/>
  <c r="J37" i="69"/>
  <c r="I28" i="69"/>
  <c r="I36" i="69"/>
  <c r="H28" i="69"/>
  <c r="H29" i="69"/>
  <c r="H36" i="69"/>
  <c r="H37" i="69"/>
  <c r="AF46" i="69"/>
  <c r="AE46" i="69"/>
  <c r="AD46" i="69"/>
  <c r="AC46" i="69"/>
  <c r="AB46" i="69"/>
  <c r="AA46" i="69"/>
  <c r="Z46" i="69"/>
  <c r="Q61" i="69"/>
  <c r="Q60" i="69"/>
  <c r="Q59" i="69"/>
  <c r="J35" i="69" s="1"/>
  <c r="Q58" i="69"/>
  <c r="J34" i="69" s="1"/>
  <c r="Q57" i="69"/>
  <c r="J33" i="69" s="1"/>
  <c r="Q56" i="69"/>
  <c r="J32" i="69" s="1"/>
  <c r="Q55" i="69"/>
  <c r="J31" i="69" s="1"/>
  <c r="Q54" i="69"/>
  <c r="J30" i="69" s="1"/>
  <c r="Q53" i="69"/>
  <c r="Q52" i="69"/>
  <c r="Q51" i="69"/>
  <c r="J27" i="69" s="1"/>
  <c r="Q50" i="69"/>
  <c r="J26" i="69" s="1"/>
  <c r="Q49" i="69"/>
  <c r="J25" i="69" s="1"/>
  <c r="Q48" i="69"/>
  <c r="J24" i="69" s="1"/>
  <c r="Q47" i="69"/>
  <c r="J23" i="69" s="1"/>
  <c r="Y46" i="69"/>
  <c r="X46" i="69"/>
  <c r="W46" i="69"/>
  <c r="V46" i="69"/>
  <c r="U46" i="69"/>
  <c r="T46" i="69"/>
  <c r="S46" i="69"/>
  <c r="R46" i="69"/>
  <c r="M61" i="69"/>
  <c r="I37" i="69" s="1"/>
  <c r="I61" i="69"/>
  <c r="M60" i="69"/>
  <c r="I60" i="69"/>
  <c r="M59" i="69"/>
  <c r="I35" i="69" s="1"/>
  <c r="I59" i="69"/>
  <c r="H59" i="69" s="1"/>
  <c r="M58" i="69"/>
  <c r="I34" i="69" s="1"/>
  <c r="I58" i="69"/>
  <c r="H34" i="69" s="1"/>
  <c r="M57" i="69"/>
  <c r="I33" i="69" s="1"/>
  <c r="I57" i="69"/>
  <c r="H33" i="69" s="1"/>
  <c r="M56" i="69"/>
  <c r="I32" i="69" s="1"/>
  <c r="I56" i="69"/>
  <c r="H32" i="69" s="1"/>
  <c r="M55" i="69"/>
  <c r="I31" i="69" s="1"/>
  <c r="I55" i="69"/>
  <c r="M54" i="69"/>
  <c r="I30" i="69" s="1"/>
  <c r="I54" i="69"/>
  <c r="H30" i="69" s="1"/>
  <c r="M53" i="69"/>
  <c r="I29" i="69" s="1"/>
  <c r="I53" i="69"/>
  <c r="M52" i="69"/>
  <c r="I52" i="69"/>
  <c r="H52" i="69" s="1"/>
  <c r="M51" i="69"/>
  <c r="I27" i="69" s="1"/>
  <c r="I51" i="69"/>
  <c r="H51" i="69" s="1"/>
  <c r="M50" i="69"/>
  <c r="I26" i="69" s="1"/>
  <c r="I50" i="69"/>
  <c r="H26" i="69" s="1"/>
  <c r="M49" i="69"/>
  <c r="I25" i="69" s="1"/>
  <c r="I49" i="69"/>
  <c r="H25" i="69" s="1"/>
  <c r="M48" i="69"/>
  <c r="I24" i="69" s="1"/>
  <c r="I48" i="69"/>
  <c r="H24" i="69" s="1"/>
  <c r="M47" i="69"/>
  <c r="I23" i="69" s="1"/>
  <c r="I47" i="69"/>
  <c r="P46" i="69"/>
  <c r="O46" i="69"/>
  <c r="N46" i="69"/>
  <c r="L46" i="69"/>
  <c r="K46" i="69"/>
  <c r="J46" i="69"/>
  <c r="H35" i="69" l="1"/>
  <c r="H27" i="69"/>
  <c r="H55" i="69"/>
  <c r="H47" i="69"/>
  <c r="H31" i="69"/>
  <c r="H23" i="69"/>
  <c r="H57" i="69"/>
  <c r="H50" i="69"/>
  <c r="H54" i="69"/>
  <c r="H58" i="69"/>
  <c r="H60" i="69"/>
  <c r="Q46" i="69"/>
  <c r="J22" i="69" s="1"/>
  <c r="I46" i="69"/>
  <c r="H22" i="69" s="1"/>
  <c r="H48" i="69"/>
  <c r="H56" i="69"/>
  <c r="H53" i="69"/>
  <c r="H61" i="69"/>
  <c r="M46" i="69"/>
  <c r="I22" i="69" s="1"/>
  <c r="H49" i="69"/>
  <c r="H46" i="69" l="1"/>
  <c r="K48" i="63" l="1"/>
  <c r="I29" i="60" l="1"/>
  <c r="J29" i="60"/>
  <c r="K29" i="60"/>
  <c r="L29" i="60"/>
  <c r="H29" i="60"/>
  <c r="L11" i="60"/>
  <c r="I11" i="60"/>
  <c r="J11" i="60"/>
  <c r="K11" i="60"/>
  <c r="H11" i="60"/>
  <c r="O20" i="57"/>
  <c r="O21" i="57"/>
  <c r="O22" i="57"/>
  <c r="O23" i="57"/>
  <c r="O19" i="57"/>
  <c r="P37" i="55"/>
  <c r="O38" i="55"/>
  <c r="O39" i="55"/>
  <c r="O40" i="55"/>
  <c r="O41" i="55"/>
  <c r="O37" i="55"/>
  <c r="N38" i="55"/>
  <c r="N39" i="55"/>
  <c r="N40" i="55"/>
  <c r="N41" i="55"/>
  <c r="N37" i="55"/>
  <c r="X6" i="54"/>
  <c r="X5" i="54"/>
  <c r="X4" i="54"/>
  <c r="AI6" i="51"/>
  <c r="AI7" i="51"/>
  <c r="AI8" i="51"/>
  <c r="AI9" i="51"/>
  <c r="AI5" i="51"/>
  <c r="X6" i="51"/>
  <c r="X7" i="51"/>
  <c r="X8" i="51"/>
  <c r="X9" i="51"/>
  <c r="X5" i="51"/>
  <c r="R29" i="50"/>
  <c r="R30" i="50"/>
  <c r="R31" i="50"/>
  <c r="R32" i="50"/>
  <c r="R28" i="50"/>
  <c r="Q18" i="50"/>
  <c r="Q19" i="50"/>
  <c r="Q20" i="50"/>
  <c r="Q21" i="50"/>
  <c r="Q17" i="50"/>
  <c r="R6" i="50"/>
  <c r="R7" i="50"/>
  <c r="R8" i="50"/>
  <c r="R9" i="50"/>
  <c r="R5" i="50"/>
  <c r="M17" i="49"/>
  <c r="N17" i="49"/>
  <c r="O17" i="49"/>
  <c r="L17" i="49"/>
  <c r="N8" i="32"/>
  <c r="L47" i="65"/>
  <c r="M10" i="65"/>
  <c r="N10" i="65"/>
  <c r="O10" i="65"/>
  <c r="L10" i="65"/>
  <c r="AN47" i="64"/>
  <c r="AE47" i="64"/>
  <c r="E47" i="64"/>
  <c r="F47" i="64"/>
  <c r="G47" i="64"/>
  <c r="H47" i="64"/>
  <c r="H41" i="64" s="1"/>
  <c r="I47" i="64"/>
  <c r="J47" i="64"/>
  <c r="K47" i="64"/>
  <c r="K40" i="64" s="1"/>
  <c r="L47" i="64"/>
  <c r="L41" i="64" s="1"/>
  <c r="M47" i="64"/>
  <c r="D47" i="64"/>
  <c r="D39" i="64"/>
  <c r="R48" i="63"/>
  <c r="R40" i="63" s="1"/>
  <c r="S48" i="63"/>
  <c r="T48" i="63"/>
  <c r="U48" i="63"/>
  <c r="V48" i="63"/>
  <c r="W48" i="63"/>
  <c r="Q48" i="63"/>
  <c r="Q40" i="63" s="1"/>
  <c r="E48" i="63"/>
  <c r="F48" i="63"/>
  <c r="G48" i="63"/>
  <c r="H48" i="63"/>
  <c r="I48" i="63"/>
  <c r="J48" i="63"/>
  <c r="L48" i="63"/>
  <c r="D48" i="63"/>
  <c r="R70" i="62"/>
  <c r="M11" i="62" l="1"/>
  <c r="N11" i="62"/>
  <c r="O11" i="62"/>
  <c r="P11" i="62"/>
  <c r="Q11" i="62"/>
  <c r="R11" i="62"/>
  <c r="S11" i="62"/>
  <c r="T11" i="62"/>
  <c r="L11" i="62"/>
  <c r="U71" i="76" l="1"/>
  <c r="T71" i="76"/>
  <c r="R71" i="76"/>
  <c r="Q71" i="76"/>
  <c r="O71" i="76"/>
  <c r="N71" i="76"/>
  <c r="U48" i="76"/>
  <c r="T48" i="76"/>
  <c r="R48" i="76"/>
  <c r="Q48" i="76"/>
  <c r="O48" i="76"/>
  <c r="N48" i="76"/>
  <c r="U24" i="76"/>
  <c r="T24" i="76"/>
  <c r="R24" i="76"/>
  <c r="Q24" i="76"/>
  <c r="O24" i="76"/>
  <c r="N24" i="76"/>
  <c r="L55" i="72"/>
  <c r="L66" i="72" s="1"/>
  <c r="M55" i="72"/>
  <c r="M66" i="72"/>
  <c r="L22" i="72"/>
  <c r="L33" i="72" s="1"/>
  <c r="M22" i="72"/>
  <c r="M33" i="72" s="1"/>
  <c r="AB15" i="26" l="1"/>
  <c r="AB4" i="26"/>
  <c r="AB5" i="26"/>
  <c r="AB6" i="26"/>
  <c r="AB7" i="26"/>
  <c r="AB8" i="26"/>
  <c r="AB9" i="26"/>
  <c r="AB10" i="26"/>
  <c r="AB11" i="26"/>
  <c r="AB12" i="26"/>
  <c r="AB13" i="26"/>
  <c r="AB14" i="26"/>
  <c r="AB16" i="26"/>
  <c r="AB17" i="26"/>
  <c r="AB18" i="26"/>
  <c r="AB19" i="26"/>
  <c r="AB20" i="26"/>
  <c r="AB21" i="26"/>
  <c r="AB22" i="26"/>
  <c r="AA8" i="26"/>
  <c r="AA9" i="26"/>
  <c r="AA10" i="26"/>
  <c r="AA11" i="26"/>
  <c r="AA12" i="26"/>
  <c r="AA13" i="26"/>
  <c r="AA14" i="26"/>
  <c r="AA15" i="26"/>
  <c r="AA16" i="26"/>
  <c r="AA17" i="26"/>
  <c r="AA18" i="26"/>
  <c r="AA19" i="26"/>
  <c r="AA20" i="26"/>
  <c r="AA21" i="26"/>
  <c r="AA22" i="26"/>
  <c r="AA6" i="26"/>
  <c r="K71" i="76" l="1"/>
  <c r="J71" i="76"/>
  <c r="G71" i="76"/>
  <c r="F71" i="76"/>
  <c r="C71" i="76"/>
  <c r="B71" i="76"/>
  <c r="K48" i="76"/>
  <c r="J48" i="76"/>
  <c r="G48" i="76"/>
  <c r="F48" i="76"/>
  <c r="C48" i="76"/>
  <c r="B48" i="76"/>
  <c r="K25" i="76"/>
  <c r="J25" i="76"/>
  <c r="G25" i="76"/>
  <c r="F25" i="76"/>
  <c r="C25" i="76"/>
  <c r="B25" i="76"/>
  <c r="I54" i="72" l="1"/>
  <c r="H54" i="72"/>
  <c r="I26" i="72"/>
  <c r="H26" i="72"/>
  <c r="Q45" i="64" l="1"/>
  <c r="D69" i="61" l="1"/>
  <c r="E69" i="61"/>
  <c r="F69" i="61"/>
  <c r="G69" i="61"/>
  <c r="H69" i="61"/>
  <c r="I69" i="61"/>
  <c r="J69" i="61"/>
  <c r="K69" i="61"/>
  <c r="C69" i="61"/>
  <c r="P69" i="61"/>
  <c r="Q69" i="61"/>
  <c r="R69" i="61"/>
  <c r="S69" i="61"/>
  <c r="T69" i="61"/>
  <c r="U69" i="61"/>
  <c r="O69" i="61"/>
  <c r="M21" i="48" l="1"/>
  <c r="N21" i="48"/>
  <c r="O21" i="48"/>
  <c r="P21" i="48"/>
  <c r="L21" i="48"/>
  <c r="AN7" i="58" l="1"/>
  <c r="AN8" i="58"/>
  <c r="AN9" i="58"/>
  <c r="AN10" i="58"/>
  <c r="AN6" i="58"/>
  <c r="AL32" i="29" l="1"/>
  <c r="AK32" i="29"/>
  <c r="AJ32" i="29"/>
  <c r="AI32" i="29"/>
  <c r="W71" i="12" l="1"/>
  <c r="V71" i="12"/>
  <c r="U71" i="12"/>
  <c r="T71" i="12"/>
  <c r="S71" i="12"/>
  <c r="R71" i="12"/>
  <c r="Q71" i="12"/>
  <c r="W70" i="12"/>
  <c r="V70" i="12"/>
  <c r="U70" i="12"/>
  <c r="T70" i="12"/>
  <c r="S70" i="12"/>
  <c r="R70" i="12"/>
  <c r="Q70" i="12"/>
  <c r="W69" i="12"/>
  <c r="V69" i="12"/>
  <c r="U69" i="12"/>
  <c r="T69" i="12"/>
  <c r="S69" i="12"/>
  <c r="R69" i="12"/>
  <c r="Q69" i="12"/>
  <c r="W68" i="12"/>
  <c r="V68" i="12"/>
  <c r="U68" i="12"/>
  <c r="T68" i="12"/>
  <c r="S68" i="12"/>
  <c r="R68" i="12"/>
  <c r="Q68" i="12"/>
  <c r="W64" i="12"/>
  <c r="V64" i="12"/>
  <c r="U64" i="12"/>
  <c r="T64" i="12"/>
  <c r="S64" i="12"/>
  <c r="R64" i="12"/>
  <c r="Q64" i="12"/>
  <c r="W49" i="12"/>
  <c r="V49" i="12"/>
  <c r="U49" i="12"/>
  <c r="T49" i="12"/>
  <c r="S49" i="12"/>
  <c r="R49" i="12"/>
  <c r="Q49" i="12"/>
  <c r="L49" i="12"/>
  <c r="K49" i="12"/>
  <c r="J49" i="12"/>
  <c r="I49" i="12"/>
  <c r="H49" i="12"/>
  <c r="G49" i="12"/>
  <c r="F49" i="12"/>
  <c r="E49" i="12"/>
  <c r="D49" i="12"/>
  <c r="W43" i="12"/>
  <c r="V43" i="12"/>
  <c r="U43" i="12"/>
  <c r="T43" i="12"/>
  <c r="S43" i="12"/>
  <c r="R43" i="12"/>
  <c r="Q43" i="12"/>
  <c r="K43" i="12"/>
  <c r="J43" i="12"/>
  <c r="I43" i="12"/>
  <c r="H43" i="12"/>
  <c r="G43" i="12"/>
  <c r="F43" i="12"/>
  <c r="E43" i="12"/>
  <c r="D43" i="12"/>
  <c r="W42" i="12"/>
  <c r="U42" i="12"/>
  <c r="T42" i="12"/>
  <c r="S42" i="12"/>
  <c r="R42" i="12"/>
  <c r="Q42" i="12"/>
  <c r="L42" i="12"/>
  <c r="K42" i="12"/>
  <c r="J42" i="12"/>
  <c r="I42" i="12"/>
  <c r="H42" i="12"/>
  <c r="G42" i="12"/>
  <c r="F42" i="12"/>
  <c r="E42" i="12"/>
  <c r="D42" i="12"/>
  <c r="W41" i="12"/>
  <c r="V41" i="12"/>
  <c r="U41" i="12"/>
  <c r="S41" i="12"/>
  <c r="R41" i="12"/>
  <c r="Q41" i="12"/>
  <c r="L41" i="12"/>
  <c r="K41" i="12"/>
  <c r="J41" i="12"/>
  <c r="I41" i="12"/>
  <c r="H41" i="12"/>
  <c r="G41" i="12"/>
  <c r="F41" i="12"/>
  <c r="E41" i="12"/>
  <c r="D41" i="12"/>
  <c r="U73" i="5"/>
  <c r="T73" i="5"/>
  <c r="S73" i="5"/>
  <c r="R73" i="5"/>
  <c r="Q73" i="5"/>
  <c r="P73" i="5"/>
  <c r="O73" i="5"/>
  <c r="K73" i="5"/>
  <c r="J73" i="5"/>
  <c r="I73" i="5"/>
  <c r="H73" i="5"/>
  <c r="G73" i="5"/>
  <c r="F73" i="5"/>
  <c r="E73" i="5"/>
  <c r="D73" i="5"/>
  <c r="C73" i="5"/>
  <c r="U53" i="5"/>
  <c r="T53" i="5"/>
  <c r="S53" i="5"/>
  <c r="R53" i="5"/>
  <c r="Q53" i="5"/>
  <c r="P53" i="5"/>
  <c r="O53" i="5"/>
  <c r="K53" i="5"/>
  <c r="J53" i="5"/>
  <c r="I53" i="5"/>
  <c r="H53" i="5"/>
  <c r="G53" i="5"/>
  <c r="F53" i="5"/>
  <c r="E53" i="5"/>
  <c r="D53" i="5"/>
  <c r="C53" i="5"/>
  <c r="CO18" i="58"/>
  <c r="CN18" i="58"/>
  <c r="CM18" i="58"/>
  <c r="CL18" i="58"/>
  <c r="CK18" i="58"/>
  <c r="CJ18" i="58"/>
  <c r="CI18" i="58"/>
  <c r="CH18" i="58"/>
  <c r="CG18" i="58"/>
  <c r="CF18" i="58"/>
  <c r="CE18" i="58"/>
  <c r="CD18" i="58"/>
  <c r="CC18" i="58"/>
  <c r="CB18" i="58"/>
  <c r="CA18" i="58"/>
  <c r="BZ18" i="58"/>
  <c r="BY18" i="58"/>
  <c r="BX18" i="58"/>
  <c r="BW18" i="58"/>
  <c r="BV18" i="58"/>
  <c r="BU18" i="58"/>
  <c r="BT18" i="58"/>
  <c r="BS18" i="58"/>
  <c r="BR18" i="58"/>
  <c r="BQ18" i="58"/>
  <c r="BP18" i="58"/>
  <c r="BO18" i="58"/>
  <c r="BN18" i="58"/>
  <c r="BM18" i="58"/>
  <c r="BL18" i="58"/>
  <c r="BK18" i="58"/>
  <c r="BJ18" i="58"/>
  <c r="BI18" i="58"/>
  <c r="BH18" i="58"/>
  <c r="BG18" i="58"/>
  <c r="BF18" i="58"/>
  <c r="BE18" i="58"/>
  <c r="BD18" i="58"/>
  <c r="BC18" i="58"/>
  <c r="BB18" i="58"/>
  <c r="BA18" i="58"/>
  <c r="AZ18" i="58"/>
  <c r="AY18" i="58"/>
  <c r="AX18" i="58"/>
  <c r="AW18" i="58"/>
  <c r="AV18" i="58"/>
  <c r="AU18" i="58"/>
  <c r="AT18" i="58"/>
  <c r="AS18" i="58"/>
  <c r="AR18" i="58"/>
  <c r="AQ18" i="58"/>
  <c r="AP18" i="58"/>
  <c r="AO18" i="58"/>
  <c r="AN18" i="58"/>
  <c r="AM18" i="58"/>
  <c r="AL18" i="58"/>
  <c r="AK18" i="58"/>
  <c r="AJ18" i="58"/>
  <c r="AI18" i="58"/>
  <c r="AH18" i="58"/>
  <c r="AM10" i="58"/>
  <c r="AL10" i="58"/>
  <c r="AK10" i="58"/>
  <c r="AJ10" i="58"/>
  <c r="AI10" i="58"/>
  <c r="AH10" i="58"/>
  <c r="AG10" i="58"/>
  <c r="AM9" i="58"/>
  <c r="AL9" i="58"/>
  <c r="AK9" i="58"/>
  <c r="AJ9" i="58"/>
  <c r="AI9" i="58"/>
  <c r="AH9" i="58"/>
  <c r="AG9" i="58"/>
  <c r="AM8" i="58"/>
  <c r="AL8" i="58"/>
  <c r="AK8" i="58"/>
  <c r="AJ8" i="58"/>
  <c r="AI8" i="58"/>
  <c r="AH8" i="58"/>
  <c r="AG8" i="58"/>
  <c r="AM7" i="58"/>
  <c r="AL7" i="58"/>
  <c r="AK7" i="58"/>
  <c r="AJ7" i="58"/>
  <c r="AI7" i="58"/>
  <c r="AH7" i="58"/>
  <c r="AG7" i="58"/>
  <c r="AM6" i="58"/>
  <c r="AL6" i="58"/>
  <c r="AK6" i="58"/>
  <c r="AJ6" i="58"/>
  <c r="AI6" i="58"/>
  <c r="AH6" i="58"/>
  <c r="AG6" i="58"/>
  <c r="P41" i="55"/>
  <c r="P40" i="55"/>
  <c r="P39" i="55"/>
  <c r="P38" i="55"/>
  <c r="U49" i="49"/>
  <c r="T49" i="49"/>
  <c r="S49" i="49"/>
  <c r="R49" i="49"/>
  <c r="Q49" i="49"/>
  <c r="P49" i="49"/>
  <c r="O49" i="49"/>
  <c r="N49" i="49"/>
  <c r="M49" i="49"/>
  <c r="L49" i="49"/>
  <c r="P17" i="49"/>
  <c r="P16" i="49"/>
  <c r="P15" i="49"/>
  <c r="P14" i="49"/>
  <c r="P13" i="49"/>
  <c r="P12" i="49"/>
  <c r="P11" i="49"/>
  <c r="P10" i="49"/>
  <c r="P9" i="49"/>
  <c r="P8" i="49"/>
  <c r="P7" i="49"/>
  <c r="P6" i="49"/>
  <c r="P5" i="49"/>
  <c r="M8" i="32"/>
  <c r="L8" i="32"/>
  <c r="K8" i="32"/>
  <c r="J8" i="32"/>
  <c r="AJ48" i="29"/>
  <c r="AJ47" i="29" s="1"/>
  <c r="AI48" i="29"/>
  <c r="AI46" i="29" s="1"/>
  <c r="AH48" i="29"/>
  <c r="AH45" i="29" s="1"/>
  <c r="AG48" i="29"/>
  <c r="AG46" i="29" s="1"/>
  <c r="AH47" i="29"/>
  <c r="AG47" i="29"/>
  <c r="AH46" i="29"/>
  <c r="AG45" i="29"/>
  <c r="AH44" i="29"/>
  <c r="AG44" i="29"/>
  <c r="AH43" i="29"/>
  <c r="AG43" i="29"/>
  <c r="AM32" i="29"/>
  <c r="AK48" i="29" s="1"/>
  <c r="AF22" i="26"/>
  <c r="AE22" i="26"/>
  <c r="AD22" i="26"/>
  <c r="AC22" i="26" s="1"/>
  <c r="Z22" i="26"/>
  <c r="AF21" i="26"/>
  <c r="AE21" i="26"/>
  <c r="AD21" i="26"/>
  <c r="AC21" i="26" s="1"/>
  <c r="Z21" i="26"/>
  <c r="AF20" i="26"/>
  <c r="AE20" i="26"/>
  <c r="AD20" i="26"/>
  <c r="AC20" i="26" s="1"/>
  <c r="Z20" i="26"/>
  <c r="AF19" i="26"/>
  <c r="AE19" i="26"/>
  <c r="AD19" i="26"/>
  <c r="AC19" i="26" s="1"/>
  <c r="Z19" i="26"/>
  <c r="AF18" i="26"/>
  <c r="AE18" i="26"/>
  <c r="AD18" i="26"/>
  <c r="AC18" i="26" s="1"/>
  <c r="Z18" i="26"/>
  <c r="AF17" i="26"/>
  <c r="AE17" i="26"/>
  <c r="AD17" i="26"/>
  <c r="AC17" i="26"/>
  <c r="Z17" i="26"/>
  <c r="AF16" i="26"/>
  <c r="AE16" i="26"/>
  <c r="AD16" i="26"/>
  <c r="AC16" i="26" s="1"/>
  <c r="Z16" i="26"/>
  <c r="AF15" i="26"/>
  <c r="AE15" i="26"/>
  <c r="AD15" i="26"/>
  <c r="AC15" i="26"/>
  <c r="Z15" i="26"/>
  <c r="AF14" i="26"/>
  <c r="AE14" i="26"/>
  <c r="AD14" i="26"/>
  <c r="AC14" i="26" s="1"/>
  <c r="Z14" i="26"/>
  <c r="AF13" i="26"/>
  <c r="AE13" i="26"/>
  <c r="AD13" i="26"/>
  <c r="AC13" i="26" s="1"/>
  <c r="Z13" i="26"/>
  <c r="AF12" i="26"/>
  <c r="AE12" i="26"/>
  <c r="AD12" i="26"/>
  <c r="AC12" i="26" s="1"/>
  <c r="Z12" i="26"/>
  <c r="AF11" i="26"/>
  <c r="AE11" i="26"/>
  <c r="AD11" i="26"/>
  <c r="AC11" i="26" s="1"/>
  <c r="Z11" i="26"/>
  <c r="AF10" i="26"/>
  <c r="AE10" i="26"/>
  <c r="AD10" i="26"/>
  <c r="AC10" i="26" s="1"/>
  <c r="Z10" i="26"/>
  <c r="AF9" i="26"/>
  <c r="AE9" i="26"/>
  <c r="AD9" i="26"/>
  <c r="AC9" i="26" s="1"/>
  <c r="Z9" i="26"/>
  <c r="AF8" i="26"/>
  <c r="AE8" i="26"/>
  <c r="AD8" i="26"/>
  <c r="AC8" i="26" s="1"/>
  <c r="Z8" i="26"/>
  <c r="AF7" i="26"/>
  <c r="AE7" i="26"/>
  <c r="AD7" i="26"/>
  <c r="AC7" i="26" s="1"/>
  <c r="AA7" i="26"/>
  <c r="Z7" i="26"/>
  <c r="AF6" i="26"/>
  <c r="AE6" i="26"/>
  <c r="AD6" i="26"/>
  <c r="AC6" i="26" s="1"/>
  <c r="Z6" i="26"/>
  <c r="AF5" i="26"/>
  <c r="AE5" i="26"/>
  <c r="AD5" i="26"/>
  <c r="AC5" i="26" s="1"/>
  <c r="AA5" i="26"/>
  <c r="Z5" i="26"/>
  <c r="AF4" i="26"/>
  <c r="AE4" i="26"/>
  <c r="AD4" i="26"/>
  <c r="AC4" i="26" s="1"/>
  <c r="AA4" i="26"/>
  <c r="Z4" i="26"/>
  <c r="M56" i="67"/>
  <c r="L56" i="67"/>
  <c r="K56" i="67"/>
  <c r="M55" i="67"/>
  <c r="L55" i="67"/>
  <c r="K55" i="67"/>
  <c r="M54" i="67"/>
  <c r="L54" i="67"/>
  <c r="K54" i="67"/>
  <c r="M53" i="67"/>
  <c r="L53" i="67"/>
  <c r="K53" i="67"/>
  <c r="M52" i="67"/>
  <c r="L52" i="67"/>
  <c r="K52" i="67"/>
  <c r="M51" i="67"/>
  <c r="L51" i="67"/>
  <c r="K51" i="67"/>
  <c r="M50" i="67"/>
  <c r="L50" i="67"/>
  <c r="K50" i="67"/>
  <c r="M49" i="67"/>
  <c r="L49" i="67"/>
  <c r="K49" i="67"/>
  <c r="M37" i="67"/>
  <c r="L37" i="67"/>
  <c r="K37" i="67"/>
  <c r="H58" i="66"/>
  <c r="D58" i="66"/>
  <c r="H57" i="66"/>
  <c r="D57" i="66"/>
  <c r="H56" i="66"/>
  <c r="D56" i="66"/>
  <c r="H55" i="66"/>
  <c r="D55" i="66"/>
  <c r="H54" i="66"/>
  <c r="D54" i="66"/>
  <c r="H53" i="66"/>
  <c r="D53" i="66"/>
  <c r="H52" i="66"/>
  <c r="D52" i="66"/>
  <c r="H51" i="66"/>
  <c r="D51" i="66"/>
  <c r="H50" i="66"/>
  <c r="D50" i="66"/>
  <c r="H49" i="66"/>
  <c r="D49" i="66"/>
  <c r="H48" i="66"/>
  <c r="D48" i="66"/>
  <c r="H47" i="66"/>
  <c r="D47" i="66"/>
  <c r="M47" i="65"/>
  <c r="L78" i="64"/>
  <c r="K78" i="64"/>
  <c r="J78" i="64"/>
  <c r="I78" i="64"/>
  <c r="H78" i="64"/>
  <c r="G78" i="64"/>
  <c r="F78" i="64"/>
  <c r="E78" i="64"/>
  <c r="D78" i="64"/>
  <c r="C78" i="64"/>
  <c r="L77" i="64"/>
  <c r="K77" i="64"/>
  <c r="J77" i="64"/>
  <c r="I77" i="64"/>
  <c r="H77" i="64"/>
  <c r="G77" i="64"/>
  <c r="F77" i="64"/>
  <c r="E77" i="64"/>
  <c r="D77" i="64"/>
  <c r="C77" i="64"/>
  <c r="L76" i="64"/>
  <c r="K76" i="64"/>
  <c r="J76" i="64"/>
  <c r="I76" i="64"/>
  <c r="H76" i="64"/>
  <c r="G76" i="64"/>
  <c r="F76" i="64"/>
  <c r="E76" i="64"/>
  <c r="D76" i="64"/>
  <c r="C76" i="64"/>
  <c r="AN40" i="64"/>
  <c r="AM47" i="64"/>
  <c r="AM39" i="64" s="1"/>
  <c r="AL47" i="64"/>
  <c r="AL39" i="64" s="1"/>
  <c r="AK47" i="64"/>
  <c r="AK39" i="64" s="1"/>
  <c r="AJ47" i="64"/>
  <c r="AJ41" i="64" s="1"/>
  <c r="AI47" i="64"/>
  <c r="AI39" i="64" s="1"/>
  <c r="AH47" i="64"/>
  <c r="AH39" i="64" s="1"/>
  <c r="AG47" i="64"/>
  <c r="AG39" i="64" s="1"/>
  <c r="AF47" i="64"/>
  <c r="AE39" i="64"/>
  <c r="M39" i="64"/>
  <c r="L39" i="64"/>
  <c r="J39" i="64"/>
  <c r="I39" i="64"/>
  <c r="H39" i="64"/>
  <c r="G39" i="64"/>
  <c r="F39" i="64"/>
  <c r="E39" i="64"/>
  <c r="BA47" i="64"/>
  <c r="AZ47" i="64"/>
  <c r="AY47" i="64"/>
  <c r="AX47" i="64"/>
  <c r="AW47" i="64"/>
  <c r="AV47" i="64"/>
  <c r="AU47" i="64"/>
  <c r="AT47" i="64"/>
  <c r="AS47" i="64"/>
  <c r="AR47" i="64"/>
  <c r="Z47" i="64"/>
  <c r="Y47" i="64"/>
  <c r="X47" i="64"/>
  <c r="W47" i="64"/>
  <c r="V47" i="64"/>
  <c r="U47" i="64"/>
  <c r="T47" i="64"/>
  <c r="S47" i="64"/>
  <c r="R47" i="64"/>
  <c r="Q47" i="64"/>
  <c r="BA46" i="64"/>
  <c r="AZ46" i="64"/>
  <c r="AY46" i="64"/>
  <c r="AX46" i="64"/>
  <c r="AW46" i="64"/>
  <c r="AV46" i="64"/>
  <c r="AU46" i="64"/>
  <c r="AT46" i="64"/>
  <c r="AS46" i="64"/>
  <c r="AR46" i="64"/>
  <c r="Z46" i="64"/>
  <c r="Y46" i="64"/>
  <c r="X46" i="64"/>
  <c r="W46" i="64"/>
  <c r="V46" i="64"/>
  <c r="U46" i="64"/>
  <c r="T46" i="64"/>
  <c r="S46" i="64"/>
  <c r="R46" i="64"/>
  <c r="Q46" i="64"/>
  <c r="Q48" i="64" s="1"/>
  <c r="BA45" i="64"/>
  <c r="AZ45" i="64"/>
  <c r="AY45" i="64"/>
  <c r="AX45" i="64"/>
  <c r="AW45" i="64"/>
  <c r="AW48" i="64" s="1"/>
  <c r="AV45" i="64"/>
  <c r="AV48" i="64" s="1"/>
  <c r="AU45" i="64"/>
  <c r="AU48" i="64" s="1"/>
  <c r="AT45" i="64"/>
  <c r="AT48" i="64" s="1"/>
  <c r="AS45" i="64"/>
  <c r="AR45" i="64"/>
  <c r="Z45" i="64"/>
  <c r="Y45" i="64"/>
  <c r="X45" i="64"/>
  <c r="X48" i="64" s="1"/>
  <c r="W45" i="64"/>
  <c r="W48" i="64" s="1"/>
  <c r="V45" i="64"/>
  <c r="V48" i="64" s="1"/>
  <c r="U45" i="64"/>
  <c r="U48" i="64" s="1"/>
  <c r="T45" i="64"/>
  <c r="S45" i="64"/>
  <c r="R45" i="64"/>
  <c r="U42" i="63"/>
  <c r="L42" i="63"/>
  <c r="W42" i="63"/>
  <c r="V42" i="63"/>
  <c r="T42" i="63"/>
  <c r="S42" i="63"/>
  <c r="R42" i="63"/>
  <c r="Q42" i="63"/>
  <c r="W41" i="63"/>
  <c r="V41" i="63"/>
  <c r="T41" i="63"/>
  <c r="S41" i="63"/>
  <c r="R41" i="63"/>
  <c r="Q41" i="63"/>
  <c r="L41" i="63"/>
  <c r="W40" i="63"/>
  <c r="V40" i="63"/>
  <c r="T40" i="63"/>
  <c r="S40" i="63"/>
  <c r="Q70" i="62"/>
  <c r="P70" i="62"/>
  <c r="O70" i="62"/>
  <c r="N70" i="62"/>
  <c r="M70" i="62"/>
  <c r="L70" i="62"/>
  <c r="AR48" i="64" l="1"/>
  <c r="AZ48" i="64"/>
  <c r="S48" i="64"/>
  <c r="AF41" i="64"/>
  <c r="AF40" i="64"/>
  <c r="AX48" i="64"/>
  <c r="R48" i="64"/>
  <c r="Z48" i="64"/>
  <c r="AY48" i="64"/>
  <c r="T48" i="64"/>
  <c r="AS48" i="64"/>
  <c r="BA48" i="64"/>
  <c r="Y48" i="64"/>
  <c r="C79" i="64"/>
  <c r="G79" i="64"/>
  <c r="K79" i="64"/>
  <c r="AN41" i="64"/>
  <c r="E79" i="64"/>
  <c r="I79" i="64"/>
  <c r="AF39" i="64"/>
  <c r="AJ39" i="64"/>
  <c r="AJ40" i="64"/>
  <c r="AN39" i="64"/>
  <c r="F79" i="64"/>
  <c r="J79" i="64"/>
  <c r="D79" i="64"/>
  <c r="H79" i="64"/>
  <c r="L79" i="64"/>
  <c r="K39" i="64"/>
  <c r="D41" i="64"/>
  <c r="AG41" i="64"/>
  <c r="AK41" i="64"/>
  <c r="D40" i="64"/>
  <c r="H40" i="64"/>
  <c r="L40" i="64"/>
  <c r="AG40" i="64"/>
  <c r="AK40" i="64"/>
  <c r="K41" i="64"/>
  <c r="E41" i="64"/>
  <c r="I41" i="64"/>
  <c r="M41" i="64"/>
  <c r="AH41" i="64"/>
  <c r="AL41" i="64"/>
  <c r="E40" i="64"/>
  <c r="I40" i="64"/>
  <c r="M40" i="64"/>
  <c r="AH40" i="64"/>
  <c r="AL40" i="64"/>
  <c r="G41" i="64"/>
  <c r="G40" i="64"/>
  <c r="F41" i="64"/>
  <c r="J41" i="64"/>
  <c r="AE41" i="64"/>
  <c r="AI41" i="64"/>
  <c r="AM41" i="64"/>
  <c r="F40" i="64"/>
  <c r="J40" i="64"/>
  <c r="AE40" i="64"/>
  <c r="AI40" i="64"/>
  <c r="AM40" i="64"/>
  <c r="L40" i="63"/>
  <c r="U40" i="63"/>
  <c r="U41" i="63"/>
  <c r="AI43" i="29"/>
  <c r="AI44" i="29"/>
  <c r="AI47" i="29"/>
  <c r="AI45" i="29"/>
  <c r="AJ44" i="29"/>
  <c r="AK47" i="29"/>
  <c r="AK43" i="29"/>
  <c r="AK44" i="29"/>
  <c r="AK45" i="29"/>
  <c r="AK46" i="29"/>
  <c r="AJ45" i="29"/>
  <c r="AJ43" i="29"/>
  <c r="AJ46" i="29"/>
</calcChain>
</file>

<file path=xl/comments1.xml><?xml version="1.0" encoding="utf-8"?>
<comments xmlns="http://schemas.openxmlformats.org/spreadsheetml/2006/main">
  <authors>
    <author>HGH</author>
  </authors>
  <commentList>
    <comment ref="U41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端数調整</t>
        </r>
      </text>
    </comment>
    <comment ref="L43" authorId="0" shapeId="0">
      <text>
        <r>
          <rPr>
            <sz val="14"/>
            <color indexed="81"/>
            <rFont val="ＭＳ Ｐゴシック"/>
            <family val="3"/>
            <charset val="128"/>
          </rPr>
          <t>端数調整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東広島市</author>
  </authors>
  <commentList>
    <comment ref="X5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東広島市:</t>
        </r>
        <r>
          <rPr>
            <sz val="9"/>
            <color indexed="81"/>
            <rFont val="MS P ゴシック"/>
            <family val="3"/>
            <charset val="128"/>
          </rPr>
          <t xml:space="preserve">
個人特定が出来てしまう。</t>
        </r>
      </text>
    </comment>
  </commentList>
</comments>
</file>

<file path=xl/sharedStrings.xml><?xml version="1.0" encoding="utf-8"?>
<sst xmlns="http://schemas.openxmlformats.org/spreadsheetml/2006/main" count="2535" uniqueCount="1109">
  <si>
    <t>総　数</t>
  </si>
  <si>
    <t>男</t>
  </si>
  <si>
    <t>女</t>
  </si>
  <si>
    <t>総  数</t>
  </si>
  <si>
    <t>総計</t>
    <rPh sb="0" eb="2">
      <t>ソウケイ</t>
    </rPh>
    <phoneticPr fontId="5"/>
  </si>
  <si>
    <t>八本松</t>
    <rPh sb="0" eb="1">
      <t>ハチ</t>
    </rPh>
    <rPh sb="1" eb="2">
      <t>ホン</t>
    </rPh>
    <rPh sb="2" eb="3">
      <t>マツ</t>
    </rPh>
    <phoneticPr fontId="5"/>
  </si>
  <si>
    <t>西条</t>
    <rPh sb="0" eb="1">
      <t>ニシ</t>
    </rPh>
    <rPh sb="1" eb="2">
      <t>ジョウ</t>
    </rPh>
    <phoneticPr fontId="5"/>
  </si>
  <si>
    <t>志和</t>
    <rPh sb="0" eb="1">
      <t>シ</t>
    </rPh>
    <rPh sb="1" eb="2">
      <t>ワ</t>
    </rPh>
    <phoneticPr fontId="5"/>
  </si>
  <si>
    <t>高屋</t>
    <rPh sb="0" eb="1">
      <t>コウ</t>
    </rPh>
    <rPh sb="1" eb="2">
      <t>ヤ</t>
    </rPh>
    <phoneticPr fontId="5"/>
  </si>
  <si>
    <t>黒瀬</t>
    <rPh sb="0" eb="1">
      <t>クロ</t>
    </rPh>
    <rPh sb="1" eb="2">
      <t>セ</t>
    </rPh>
    <phoneticPr fontId="5"/>
  </si>
  <si>
    <t>福富</t>
    <rPh sb="0" eb="1">
      <t>フク</t>
    </rPh>
    <rPh sb="1" eb="2">
      <t>トミ</t>
    </rPh>
    <phoneticPr fontId="5"/>
  </si>
  <si>
    <t>豊栄</t>
    <rPh sb="0" eb="1">
      <t>トヨ</t>
    </rPh>
    <rPh sb="1" eb="2">
      <t>サカ</t>
    </rPh>
    <phoneticPr fontId="5"/>
  </si>
  <si>
    <t>河内</t>
    <rPh sb="0" eb="1">
      <t>カワ</t>
    </rPh>
    <rPh sb="1" eb="2">
      <t>ウチ</t>
    </rPh>
    <phoneticPr fontId="5"/>
  </si>
  <si>
    <t>安芸津</t>
    <rPh sb="0" eb="1">
      <t>ヤス</t>
    </rPh>
    <rPh sb="1" eb="2">
      <t>ゲイ</t>
    </rPh>
    <rPh sb="2" eb="3">
      <t>ツ</t>
    </rPh>
    <phoneticPr fontId="5"/>
  </si>
  <si>
    <t>老年人口
（65歳以上）</t>
    <rPh sb="0" eb="2">
      <t>ロウネン</t>
    </rPh>
    <rPh sb="2" eb="4">
      <t>ジンコウ</t>
    </rPh>
    <rPh sb="8" eb="11">
      <t>サイイジョウ</t>
    </rPh>
    <phoneticPr fontId="5"/>
  </si>
  <si>
    <t>生産年齢人口
（15～64歳）</t>
    <rPh sb="0" eb="2">
      <t>セイサン</t>
    </rPh>
    <rPh sb="2" eb="4">
      <t>ネンレイ</t>
    </rPh>
    <rPh sb="4" eb="6">
      <t>ジンコウ</t>
    </rPh>
    <rPh sb="13" eb="14">
      <t>サイ</t>
    </rPh>
    <phoneticPr fontId="5"/>
  </si>
  <si>
    <t>老年人口
構成比
（65歳以上）</t>
    <rPh sb="0" eb="2">
      <t>ロウネン</t>
    </rPh>
    <rPh sb="2" eb="4">
      <t>ジンコウ</t>
    </rPh>
    <rPh sb="5" eb="8">
      <t>コウセイヒ</t>
    </rPh>
    <rPh sb="12" eb="15">
      <t>サイイジョウ</t>
    </rPh>
    <phoneticPr fontId="5"/>
  </si>
  <si>
    <t>生産年齢人口
構成比
（15～64歳）</t>
    <rPh sb="0" eb="2">
      <t>セイサン</t>
    </rPh>
    <rPh sb="2" eb="4">
      <t>ネンレイ</t>
    </rPh>
    <rPh sb="4" eb="6">
      <t>ジンコウ</t>
    </rPh>
    <rPh sb="7" eb="10">
      <t>コウセイヒ</t>
    </rPh>
    <rPh sb="17" eb="18">
      <t>サイ</t>
    </rPh>
    <phoneticPr fontId="5"/>
  </si>
  <si>
    <t>西条</t>
    <rPh sb="0" eb="2">
      <t>サイジョウ</t>
    </rPh>
    <phoneticPr fontId="5"/>
  </si>
  <si>
    <t>八本松</t>
    <rPh sb="0" eb="3">
      <t>ハチホンマツ</t>
    </rPh>
    <phoneticPr fontId="5"/>
  </si>
  <si>
    <t>志和</t>
    <rPh sb="0" eb="2">
      <t>シワ</t>
    </rPh>
    <phoneticPr fontId="5"/>
  </si>
  <si>
    <t>高屋</t>
    <rPh sb="0" eb="2">
      <t>タカヤ</t>
    </rPh>
    <phoneticPr fontId="5"/>
  </si>
  <si>
    <t>黒瀬</t>
    <rPh sb="0" eb="2">
      <t>クロセ</t>
    </rPh>
    <phoneticPr fontId="5"/>
  </si>
  <si>
    <t>福富</t>
    <rPh sb="0" eb="2">
      <t>フクトミ</t>
    </rPh>
    <phoneticPr fontId="5"/>
  </si>
  <si>
    <t>河内</t>
    <rPh sb="0" eb="2">
      <t>コウチ</t>
    </rPh>
    <phoneticPr fontId="5"/>
  </si>
  <si>
    <t>安芸津</t>
    <rPh sb="0" eb="3">
      <t>アキツ</t>
    </rPh>
    <phoneticPr fontId="5"/>
  </si>
  <si>
    <t>豊栄</t>
    <rPh sb="0" eb="2">
      <t>トヨサカ</t>
    </rPh>
    <phoneticPr fontId="5"/>
  </si>
  <si>
    <t>1970
(昭45)</t>
    <rPh sb="6" eb="7">
      <t>アキラ</t>
    </rPh>
    <phoneticPr fontId="5"/>
  </si>
  <si>
    <t>1975
(昭50)</t>
    <phoneticPr fontId="5"/>
  </si>
  <si>
    <t>1980
(昭55)</t>
    <phoneticPr fontId="5"/>
  </si>
  <si>
    <t>1985
(昭60)</t>
    <phoneticPr fontId="5"/>
  </si>
  <si>
    <t>1990
(平2)</t>
    <rPh sb="6" eb="7">
      <t>ヒラ</t>
    </rPh>
    <phoneticPr fontId="5"/>
  </si>
  <si>
    <t>1995
(平7)</t>
    <rPh sb="6" eb="7">
      <t>ヒラ</t>
    </rPh>
    <phoneticPr fontId="5"/>
  </si>
  <si>
    <t>2000
(平12)</t>
    <rPh sb="6" eb="7">
      <t>ヒラ</t>
    </rPh>
    <phoneticPr fontId="5"/>
  </si>
  <si>
    <t>2005
(平17)</t>
    <rPh sb="6" eb="7">
      <t>ヒラ</t>
    </rPh>
    <phoneticPr fontId="5"/>
  </si>
  <si>
    <t>2010
(平22)</t>
    <rPh sb="6" eb="7">
      <t>ヒラ</t>
    </rPh>
    <phoneticPr fontId="5"/>
  </si>
  <si>
    <t>各年10月1日現在　国勢調査　（第２章の１参照）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コクセイ</t>
    </rPh>
    <rPh sb="12" eb="14">
      <t>チョウサ</t>
    </rPh>
    <rPh sb="16" eb="17">
      <t>ダイ</t>
    </rPh>
    <rPh sb="18" eb="19">
      <t>ショウ</t>
    </rPh>
    <rPh sb="21" eb="23">
      <t>サンショウ</t>
    </rPh>
    <phoneticPr fontId="5"/>
  </si>
  <si>
    <t>各年3月末現在　住民基本台帳　（第２章の２－Ｂ参照）</t>
    <rPh sb="0" eb="2">
      <t>カクトシ</t>
    </rPh>
    <rPh sb="3" eb="4">
      <t>ガツ</t>
    </rPh>
    <rPh sb="4" eb="5">
      <t>マツ</t>
    </rPh>
    <rPh sb="5" eb="7">
      <t>ゲンザイ</t>
    </rPh>
    <rPh sb="8" eb="10">
      <t>ジュウミン</t>
    </rPh>
    <rPh sb="10" eb="12">
      <t>キホン</t>
    </rPh>
    <rPh sb="12" eb="14">
      <t>ダイチョウ</t>
    </rPh>
    <phoneticPr fontId="5"/>
  </si>
  <si>
    <t>各年10月1日現在　国勢調査　（第２章の５参照）</t>
    <rPh sb="0" eb="2">
      <t>カクトシ</t>
    </rPh>
    <rPh sb="4" eb="5">
      <t>ガツ</t>
    </rPh>
    <rPh sb="6" eb="7">
      <t>ニチ</t>
    </rPh>
    <rPh sb="7" eb="9">
      <t>ゲンザイ</t>
    </rPh>
    <rPh sb="10" eb="12">
      <t>コクセイ</t>
    </rPh>
    <rPh sb="12" eb="14">
      <t>チョウサ</t>
    </rPh>
    <phoneticPr fontId="5"/>
  </si>
  <si>
    <t>各年3月末現在　住民基本台帳　（第２章の６参照）</t>
    <rPh sb="0" eb="2">
      <t>カクトシ</t>
    </rPh>
    <rPh sb="3" eb="4">
      <t>ガツ</t>
    </rPh>
    <rPh sb="4" eb="5">
      <t>マツ</t>
    </rPh>
    <rPh sb="5" eb="7">
      <t>ゲンザイ</t>
    </rPh>
    <rPh sb="8" eb="10">
      <t>ジュウミン</t>
    </rPh>
    <rPh sb="10" eb="12">
      <t>キホン</t>
    </rPh>
    <rPh sb="12" eb="14">
      <t>ダイチョウ</t>
    </rPh>
    <phoneticPr fontId="5"/>
  </si>
  <si>
    <t>老年人口構成比
（65歳以上）</t>
    <rPh sb="0" eb="2">
      <t>ロウネン</t>
    </rPh>
    <rPh sb="2" eb="4">
      <t>ジンコウ</t>
    </rPh>
    <rPh sb="4" eb="7">
      <t>コウセイヒ</t>
    </rPh>
    <rPh sb="11" eb="14">
      <t>サイイジョウ</t>
    </rPh>
    <phoneticPr fontId="5"/>
  </si>
  <si>
    <t>生産年齢人口構成比
（15～64歳）</t>
    <rPh sb="0" eb="2">
      <t>セイサン</t>
    </rPh>
    <rPh sb="2" eb="4">
      <t>ネンレイ</t>
    </rPh>
    <rPh sb="4" eb="6">
      <t>ジンコウ</t>
    </rPh>
    <rPh sb="6" eb="9">
      <t>コウセイヒ</t>
    </rPh>
    <rPh sb="16" eb="17">
      <t>サイ</t>
    </rPh>
    <phoneticPr fontId="5"/>
  </si>
  <si>
    <t>老年人口構成比（65歳以上）　（広島県）</t>
    <rPh sb="0" eb="2">
      <t>ロウネン</t>
    </rPh>
    <rPh sb="2" eb="4">
      <t>ジンコウ</t>
    </rPh>
    <rPh sb="4" eb="7">
      <t>コウセイヒ</t>
    </rPh>
    <rPh sb="10" eb="13">
      <t>サイイジョウ</t>
    </rPh>
    <phoneticPr fontId="5"/>
  </si>
  <si>
    <t>生産年齢人口構成比（15～64歳）　（広島県）</t>
    <rPh sb="0" eb="2">
      <t>セイサン</t>
    </rPh>
    <rPh sb="2" eb="4">
      <t>ネンレイ</t>
    </rPh>
    <rPh sb="4" eb="6">
      <t>ジンコウ</t>
    </rPh>
    <rPh sb="6" eb="9">
      <t>コウセイヒ</t>
    </rPh>
    <rPh sb="15" eb="16">
      <t>サイ</t>
    </rPh>
    <phoneticPr fontId="5"/>
  </si>
  <si>
    <t>老年人口構成比（65歳以上）　（東広島市）</t>
    <rPh sb="0" eb="2">
      <t>ロウネン</t>
    </rPh>
    <rPh sb="2" eb="4">
      <t>ジンコウ</t>
    </rPh>
    <rPh sb="4" eb="7">
      <t>コウセイヒ</t>
    </rPh>
    <rPh sb="10" eb="13">
      <t>サイイジョウ</t>
    </rPh>
    <rPh sb="16" eb="17">
      <t>ヒガシ</t>
    </rPh>
    <rPh sb="19" eb="20">
      <t>シ</t>
    </rPh>
    <phoneticPr fontId="5"/>
  </si>
  <si>
    <t>生産年齢人口構成比（15～64歳）　（東広島市）</t>
    <rPh sb="0" eb="2">
      <t>セイサン</t>
    </rPh>
    <rPh sb="2" eb="4">
      <t>ネンレイ</t>
    </rPh>
    <rPh sb="4" eb="6">
      <t>ジンコウ</t>
    </rPh>
    <rPh sb="6" eb="9">
      <t>コウセイヒ</t>
    </rPh>
    <rPh sb="15" eb="16">
      <t>サイ</t>
    </rPh>
    <phoneticPr fontId="5"/>
  </si>
  <si>
    <t>広島県</t>
    <rPh sb="0" eb="2">
      <t>ヒロシマ</t>
    </rPh>
    <rPh sb="2" eb="3">
      <t>ケン</t>
    </rPh>
    <phoneticPr fontId="5"/>
  </si>
  <si>
    <t>東広島市の
総人口（人）</t>
    <rPh sb="0" eb="4">
      <t>ヒガシヒロシマシ</t>
    </rPh>
    <rPh sb="6" eb="9">
      <t>ソウジンコウ</t>
    </rPh>
    <rPh sb="10" eb="11">
      <t>ニン</t>
    </rPh>
    <phoneticPr fontId="5"/>
  </si>
  <si>
    <t>東広島市の
人口構成比</t>
    <rPh sb="0" eb="4">
      <t>ヒガシヒロシマシ</t>
    </rPh>
    <rPh sb="6" eb="8">
      <t>ジンコウ</t>
    </rPh>
    <rPh sb="8" eb="11">
      <t>コウセイヒ</t>
    </rPh>
    <phoneticPr fontId="5"/>
  </si>
  <si>
    <t>東広島市の人口</t>
    <rPh sb="0" eb="4">
      <t>ヒガシヒロシマシ</t>
    </rPh>
    <rPh sb="5" eb="7">
      <t>ジンコウ</t>
    </rPh>
    <phoneticPr fontId="5"/>
  </si>
  <si>
    <t>1970
(昭45)</t>
    <phoneticPr fontId="5"/>
  </si>
  <si>
    <t>年少人口構成比
（15歳未満）</t>
    <rPh sb="0" eb="2">
      <t>ネンショウ</t>
    </rPh>
    <rPh sb="2" eb="4">
      <t>ジンコウ</t>
    </rPh>
    <rPh sb="4" eb="7">
      <t>コウセイヒ</t>
    </rPh>
    <rPh sb="11" eb="12">
      <t>サイ</t>
    </rPh>
    <rPh sb="12" eb="14">
      <t>ミマン</t>
    </rPh>
    <phoneticPr fontId="5"/>
  </si>
  <si>
    <t>年少人口構成比
（15歳未満）</t>
    <rPh sb="2" eb="4">
      <t>ジンコウ</t>
    </rPh>
    <rPh sb="4" eb="7">
      <t>コウセイヒ</t>
    </rPh>
    <rPh sb="11" eb="12">
      <t>サイ</t>
    </rPh>
    <rPh sb="12" eb="14">
      <t>ミマン</t>
    </rPh>
    <phoneticPr fontId="5"/>
  </si>
  <si>
    <t>年少人口
（15歳未満）</t>
    <rPh sb="2" eb="4">
      <t>ジンコウ</t>
    </rPh>
    <rPh sb="8" eb="9">
      <t>サイ</t>
    </rPh>
    <rPh sb="9" eb="11">
      <t>ミマン</t>
    </rPh>
    <phoneticPr fontId="5"/>
  </si>
  <si>
    <t>年少人口構成比（15歳未満）　（広島県）</t>
    <rPh sb="2" eb="4">
      <t>ジンコウ</t>
    </rPh>
    <rPh sb="4" eb="7">
      <t>コウセイヒ</t>
    </rPh>
    <rPh sb="10" eb="11">
      <t>サイ</t>
    </rPh>
    <rPh sb="11" eb="13">
      <t>ミマン</t>
    </rPh>
    <phoneticPr fontId="5"/>
  </si>
  <si>
    <t>年少人口構成比（15歳未満）　（東広島市）</t>
    <rPh sb="2" eb="4">
      <t>ジンコウ</t>
    </rPh>
    <rPh sb="4" eb="7">
      <t>コウセイヒ</t>
    </rPh>
    <rPh sb="10" eb="11">
      <t>サイ</t>
    </rPh>
    <rPh sb="11" eb="13">
      <t>ミマン</t>
    </rPh>
    <phoneticPr fontId="5"/>
  </si>
  <si>
    <t>年少人口
構成比
（15歳未満）</t>
    <rPh sb="2" eb="4">
      <t>ジンコウ</t>
    </rPh>
    <rPh sb="5" eb="8">
      <t>コウセイヒ</t>
    </rPh>
    <rPh sb="12" eb="13">
      <t>サイ</t>
    </rPh>
    <rPh sb="13" eb="15">
      <t>ミマン</t>
    </rPh>
    <phoneticPr fontId="5"/>
  </si>
  <si>
    <t>注　平成24年7月の住民基本台帳法の改正により、外国人登録制度が廃止されたため、平成24年までは</t>
    <rPh sb="0" eb="1">
      <t>チュウ</t>
    </rPh>
    <rPh sb="2" eb="4">
      <t>ヘイセイ</t>
    </rPh>
    <rPh sb="6" eb="7">
      <t>ネン</t>
    </rPh>
    <rPh sb="8" eb="9">
      <t>ガツ</t>
    </rPh>
    <rPh sb="10" eb="12">
      <t>ジュウミン</t>
    </rPh>
    <rPh sb="12" eb="14">
      <t>キホン</t>
    </rPh>
    <rPh sb="14" eb="16">
      <t>ダイチョウ</t>
    </rPh>
    <rPh sb="16" eb="17">
      <t>ホウ</t>
    </rPh>
    <rPh sb="18" eb="20">
      <t>カイセイ</t>
    </rPh>
    <rPh sb="24" eb="26">
      <t>ガイコク</t>
    </rPh>
    <rPh sb="26" eb="27">
      <t>ジン</t>
    </rPh>
    <rPh sb="27" eb="29">
      <t>トウロク</t>
    </rPh>
    <rPh sb="29" eb="31">
      <t>セイド</t>
    </rPh>
    <rPh sb="32" eb="34">
      <t>ハイシ</t>
    </rPh>
    <phoneticPr fontId="5"/>
  </si>
  <si>
    <t>総人口　（広島県）</t>
    <rPh sb="0" eb="3">
      <t>ソウジンコウ</t>
    </rPh>
    <phoneticPr fontId="5"/>
  </si>
  <si>
    <t>総人口　（広島県）
※年齢不詳除く</t>
    <rPh sb="0" eb="3">
      <t>ソウジンコウ</t>
    </rPh>
    <rPh sb="11" eb="13">
      <t>ネンレイ</t>
    </rPh>
    <rPh sb="13" eb="15">
      <t>フショウ</t>
    </rPh>
    <rPh sb="15" eb="16">
      <t>ノゾ</t>
    </rPh>
    <phoneticPr fontId="5"/>
  </si>
  <si>
    <t xml:space="preserve">      外国人登録者数を加算した数値を、平成25年以降は住民基本台帳の外国人数を含んだ数値を表記</t>
    <rPh sb="9" eb="11">
      <t>トウロク</t>
    </rPh>
    <rPh sb="14" eb="16">
      <t>カサン</t>
    </rPh>
    <rPh sb="18" eb="20">
      <t>スウチ</t>
    </rPh>
    <rPh sb="22" eb="24">
      <t>ヘイセイ</t>
    </rPh>
    <rPh sb="26" eb="27">
      <t>ネン</t>
    </rPh>
    <rPh sb="27" eb="29">
      <t>イコウ</t>
    </rPh>
    <rPh sb="30" eb="32">
      <t>ジュウミン</t>
    </rPh>
    <rPh sb="32" eb="34">
      <t>キホン</t>
    </rPh>
    <phoneticPr fontId="36"/>
  </si>
  <si>
    <t>注　平成24年7月の住民基本台帳法の改正により、外国人登録制度が廃止されたため、住民基本</t>
    <rPh sb="0" eb="1">
      <t>チュウ</t>
    </rPh>
    <rPh sb="2" eb="4">
      <t>ヘイセイ</t>
    </rPh>
    <rPh sb="6" eb="7">
      <t>ネン</t>
    </rPh>
    <rPh sb="8" eb="9">
      <t>ガツ</t>
    </rPh>
    <rPh sb="10" eb="12">
      <t>ジュウミン</t>
    </rPh>
    <rPh sb="12" eb="14">
      <t>キホン</t>
    </rPh>
    <rPh sb="14" eb="16">
      <t>ダイチョウ</t>
    </rPh>
    <rPh sb="16" eb="17">
      <t>ホウ</t>
    </rPh>
    <rPh sb="18" eb="20">
      <t>カイセイ</t>
    </rPh>
    <rPh sb="24" eb="26">
      <t>ガイコク</t>
    </rPh>
    <rPh sb="26" eb="27">
      <t>ジン</t>
    </rPh>
    <rPh sb="27" eb="29">
      <t>トウロク</t>
    </rPh>
    <rPh sb="29" eb="31">
      <t>セイド</t>
    </rPh>
    <rPh sb="32" eb="34">
      <t>ハイシ</t>
    </rPh>
    <phoneticPr fontId="5"/>
  </si>
  <si>
    <t xml:space="preserve">      している。</t>
    <phoneticPr fontId="36"/>
  </si>
  <si>
    <t>注　年齢不詳者は含まれていない。</t>
    <rPh sb="0" eb="1">
      <t>チュウ</t>
    </rPh>
    <rPh sb="2" eb="4">
      <t>ネンレイ</t>
    </rPh>
    <rPh sb="4" eb="6">
      <t>フショウ</t>
    </rPh>
    <rPh sb="6" eb="7">
      <t>シャ</t>
    </rPh>
    <rPh sb="8" eb="9">
      <t>フク</t>
    </rPh>
    <phoneticPr fontId="5"/>
  </si>
  <si>
    <t xml:space="preserve">      台帳の外国人数を含んだ数値を表記している。</t>
    <phoneticPr fontId="5"/>
  </si>
  <si>
    <t>2009
（平21）</t>
  </si>
  <si>
    <t>2010
（平22）</t>
  </si>
  <si>
    <t>2011
（平23）</t>
  </si>
  <si>
    <t>2012
（平24）</t>
  </si>
  <si>
    <t>2013
（平25）</t>
  </si>
  <si>
    <t>2015
（平27）</t>
    <rPh sb="6" eb="7">
      <t>ヒラ</t>
    </rPh>
    <phoneticPr fontId="5"/>
  </si>
  <si>
    <t>注　広島県の人口は、平成24年度までは3月末現在、平成26年以降は1月1日現在の人口である。</t>
    <rPh sb="0" eb="1">
      <t>チュウ</t>
    </rPh>
    <rPh sb="2" eb="5">
      <t>ヒロシマケン</t>
    </rPh>
    <rPh sb="6" eb="8">
      <t>ジンコウ</t>
    </rPh>
    <rPh sb="10" eb="12">
      <t>ヘイセイ</t>
    </rPh>
    <rPh sb="14" eb="16">
      <t>ネンド</t>
    </rPh>
    <rPh sb="20" eb="21">
      <t>ガツ</t>
    </rPh>
    <rPh sb="21" eb="22">
      <t>マツ</t>
    </rPh>
    <rPh sb="22" eb="24">
      <t>ゲンザイ</t>
    </rPh>
    <rPh sb="25" eb="27">
      <t>ヘイセイ</t>
    </rPh>
    <rPh sb="29" eb="30">
      <t>ネン</t>
    </rPh>
    <rPh sb="30" eb="32">
      <t>イコウ</t>
    </rPh>
    <rPh sb="34" eb="35">
      <t>ガツ</t>
    </rPh>
    <rPh sb="36" eb="37">
      <t>ニチ</t>
    </rPh>
    <rPh sb="37" eb="39">
      <t>ゲンザイ</t>
    </rPh>
    <rPh sb="40" eb="42">
      <t>ジンコウ</t>
    </rPh>
    <phoneticPr fontId="5"/>
  </si>
  <si>
    <t>2014
（平26）</t>
  </si>
  <si>
    <t>県のデータは削除</t>
    <rPh sb="0" eb="1">
      <t>ケン</t>
    </rPh>
    <rPh sb="6" eb="8">
      <t>サクジョ</t>
    </rPh>
    <phoneticPr fontId="5"/>
  </si>
  <si>
    <t>図　　　　　　　表</t>
    <rPh sb="0" eb="1">
      <t>ズ</t>
    </rPh>
    <rPh sb="8" eb="9">
      <t>ヒョウ</t>
    </rPh>
    <phoneticPr fontId="5"/>
  </si>
  <si>
    <t>組替前</t>
    <rPh sb="0" eb="2">
      <t>クミカエ</t>
    </rPh>
    <rPh sb="2" eb="3">
      <t>マエ</t>
    </rPh>
    <phoneticPr fontId="5"/>
  </si>
  <si>
    <t>2000
（平12）</t>
    <rPh sb="6" eb="7">
      <t>ヘイ</t>
    </rPh>
    <phoneticPr fontId="5"/>
  </si>
  <si>
    <t>2005
(平17）</t>
    <rPh sb="6" eb="7">
      <t>ヘイ</t>
    </rPh>
    <phoneticPr fontId="5"/>
  </si>
  <si>
    <t>2010
（平22）</t>
    <rPh sb="6" eb="7">
      <t>ヘイ</t>
    </rPh>
    <phoneticPr fontId="5"/>
  </si>
  <si>
    <t>経営耕地面積</t>
    <rPh sb="0" eb="2">
      <t>ケイエイ</t>
    </rPh>
    <rPh sb="2" eb="4">
      <t>コウチ</t>
    </rPh>
    <rPh sb="4" eb="6">
      <t>メンセキ</t>
    </rPh>
    <phoneticPr fontId="5"/>
  </si>
  <si>
    <t>専業</t>
    <rPh sb="0" eb="2">
      <t>センギョウ</t>
    </rPh>
    <phoneticPr fontId="5"/>
  </si>
  <si>
    <t>第1種兼業</t>
    <rPh sb="0" eb="1">
      <t>ダイ</t>
    </rPh>
    <rPh sb="2" eb="3">
      <t>シュ</t>
    </rPh>
    <rPh sb="3" eb="5">
      <t>ケンギョウ</t>
    </rPh>
    <phoneticPr fontId="5"/>
  </si>
  <si>
    <t>第2種兼業</t>
    <rPh sb="0" eb="1">
      <t>ダイ</t>
    </rPh>
    <rPh sb="1" eb="3">
      <t>ニシュ</t>
    </rPh>
    <rPh sb="3" eb="5">
      <t>ケンギョウ</t>
    </rPh>
    <phoneticPr fontId="5"/>
  </si>
  <si>
    <t>自給的農家</t>
    <rPh sb="0" eb="3">
      <t>ジキュウテキ</t>
    </rPh>
    <rPh sb="3" eb="4">
      <t>ノウ</t>
    </rPh>
    <rPh sb="4" eb="5">
      <t>イエ</t>
    </rPh>
    <phoneticPr fontId="5"/>
  </si>
  <si>
    <t>計</t>
    <rPh sb="0" eb="1">
      <t>ケイ</t>
    </rPh>
    <phoneticPr fontId="5"/>
  </si>
  <si>
    <t>14歳以下</t>
    <rPh sb="2" eb="5">
      <t>サイイカ</t>
    </rPh>
    <phoneticPr fontId="5"/>
  </si>
  <si>
    <t>15歳～44歳</t>
    <rPh sb="2" eb="3">
      <t>サイ</t>
    </rPh>
    <rPh sb="6" eb="7">
      <t>サイ</t>
    </rPh>
    <phoneticPr fontId="5"/>
  </si>
  <si>
    <t>55歳～64歳</t>
    <phoneticPr fontId="5"/>
  </si>
  <si>
    <t>65歳以上</t>
    <rPh sb="2" eb="5">
      <t>サイイジョウ</t>
    </rPh>
    <phoneticPr fontId="5"/>
  </si>
  <si>
    <t>2001
（平13）</t>
    <rPh sb="6" eb="7">
      <t>ヘイ</t>
    </rPh>
    <phoneticPr fontId="46"/>
  </si>
  <si>
    <t>2006
（平18）</t>
    <rPh sb="6" eb="7">
      <t>ヘイ</t>
    </rPh>
    <phoneticPr fontId="46"/>
  </si>
  <si>
    <t>2012
（平24）</t>
    <rPh sb="6" eb="7">
      <t>ヘイ</t>
    </rPh>
    <phoneticPr fontId="46"/>
  </si>
  <si>
    <t>従業者数</t>
    <rPh sb="0" eb="2">
      <t>ジュウギョウ</t>
    </rPh>
    <rPh sb="2" eb="3">
      <t>シャ</t>
    </rPh>
    <rPh sb="3" eb="4">
      <t>カズ</t>
    </rPh>
    <phoneticPr fontId="46"/>
  </si>
  <si>
    <t>事業所数</t>
    <rPh sb="0" eb="3">
      <t>ジギョウショ</t>
    </rPh>
    <rPh sb="3" eb="4">
      <t>スウ</t>
    </rPh>
    <phoneticPr fontId="46"/>
  </si>
  <si>
    <t>（単位：人、％）</t>
    <rPh sb="4" eb="5">
      <t>ヒト</t>
    </rPh>
    <phoneticPr fontId="46"/>
  </si>
  <si>
    <t>産　　　　業</t>
    <rPh sb="0" eb="1">
      <t>サン</t>
    </rPh>
    <rPh sb="5" eb="6">
      <t>ギョウ</t>
    </rPh>
    <phoneticPr fontId="46"/>
  </si>
  <si>
    <t>事業所数</t>
  </si>
  <si>
    <t>構成比</t>
    <rPh sb="0" eb="2">
      <t>コウセイ</t>
    </rPh>
    <rPh sb="2" eb="3">
      <t>ヒ</t>
    </rPh>
    <phoneticPr fontId="46"/>
  </si>
  <si>
    <t>従業者数</t>
    <rPh sb="0" eb="3">
      <t>ジュウギョウシャ</t>
    </rPh>
    <rPh sb="3" eb="4">
      <t>スウ</t>
    </rPh>
    <phoneticPr fontId="46"/>
  </si>
  <si>
    <t>総数</t>
    <rPh sb="0" eb="2">
      <t>ソウスウ</t>
    </rPh>
    <phoneticPr fontId="46"/>
  </si>
  <si>
    <t>農林漁業</t>
  </si>
  <si>
    <t>建設業</t>
  </si>
  <si>
    <t>製造業</t>
  </si>
  <si>
    <t>運輸業、郵便業</t>
  </si>
  <si>
    <t>卸売・小売業</t>
  </si>
  <si>
    <t>不動産業、物品賃借業</t>
  </si>
  <si>
    <t>学術研究、専門・技術サービス業</t>
  </si>
  <si>
    <t>宿泊業、飲食サービス業</t>
  </si>
  <si>
    <t>生活関連サービス業、娯楽業</t>
  </si>
  <si>
    <t>教育，学習支援業</t>
  </si>
  <si>
    <t>医療，福祉</t>
  </si>
  <si>
    <t>その他</t>
    <rPh sb="2" eb="3">
      <t>タ</t>
    </rPh>
    <phoneticPr fontId="46"/>
  </si>
  <si>
    <t>その他</t>
  </si>
  <si>
    <t>1976
(昭51)</t>
    <rPh sb="6" eb="7">
      <t>ショウ</t>
    </rPh>
    <phoneticPr fontId="36"/>
  </si>
  <si>
    <t>1979
(昭54)</t>
    <rPh sb="6" eb="7">
      <t>ショウ</t>
    </rPh>
    <phoneticPr fontId="36"/>
  </si>
  <si>
    <t>1982
(昭57)</t>
    <rPh sb="6" eb="7">
      <t>ショウ</t>
    </rPh>
    <phoneticPr fontId="36"/>
  </si>
  <si>
    <t>1985
(昭60)</t>
    <rPh sb="6" eb="7">
      <t>ショウ</t>
    </rPh>
    <phoneticPr fontId="36"/>
  </si>
  <si>
    <t>1988
(昭63)</t>
    <rPh sb="6" eb="7">
      <t>ショウ</t>
    </rPh>
    <phoneticPr fontId="36"/>
  </si>
  <si>
    <t>1991
(平 3)</t>
    <rPh sb="6" eb="7">
      <t>ヘイ</t>
    </rPh>
    <phoneticPr fontId="36"/>
  </si>
  <si>
    <t>1994
(平 6)</t>
    <rPh sb="6" eb="7">
      <t>ヘイ</t>
    </rPh>
    <phoneticPr fontId="36"/>
  </si>
  <si>
    <t>1997
(平 9)</t>
    <rPh sb="6" eb="7">
      <t>ヘイ</t>
    </rPh>
    <phoneticPr fontId="36"/>
  </si>
  <si>
    <t>2002
(平14)</t>
    <rPh sb="6" eb="7">
      <t>ヘイ</t>
    </rPh>
    <phoneticPr fontId="36"/>
  </si>
  <si>
    <t>2004
(平16)</t>
    <rPh sb="6" eb="7">
      <t>ヘイ</t>
    </rPh>
    <phoneticPr fontId="36"/>
  </si>
  <si>
    <t>2007
(平19)</t>
    <rPh sb="6" eb="7">
      <t>ヘイ</t>
    </rPh>
    <phoneticPr fontId="36"/>
  </si>
  <si>
    <t>2012
(平24)</t>
    <rPh sb="6" eb="7">
      <t>ヘイ</t>
    </rPh>
    <phoneticPr fontId="36"/>
  </si>
  <si>
    <t>従業者数</t>
    <rPh sb="0" eb="1">
      <t>ジュウ</t>
    </rPh>
    <rPh sb="1" eb="4">
      <t>ギョウシャスウ</t>
    </rPh>
    <phoneticPr fontId="46"/>
  </si>
  <si>
    <t>年間販売額</t>
    <rPh sb="0" eb="2">
      <t>ネンカン</t>
    </rPh>
    <rPh sb="2" eb="4">
      <t>ハンバイ</t>
    </rPh>
    <rPh sb="4" eb="5">
      <t>ガク</t>
    </rPh>
    <phoneticPr fontId="46"/>
  </si>
  <si>
    <t>従 業 者 数</t>
    <rPh sb="0" eb="1">
      <t>ジュウ</t>
    </rPh>
    <rPh sb="2" eb="3">
      <t>ギョウ</t>
    </rPh>
    <rPh sb="4" eb="5">
      <t>シャ</t>
    </rPh>
    <rPh sb="6" eb="7">
      <t>スウ</t>
    </rPh>
    <phoneticPr fontId="36"/>
  </si>
  <si>
    <t>事 業 所 数</t>
    <rPh sb="0" eb="1">
      <t>コト</t>
    </rPh>
    <rPh sb="2" eb="3">
      <t>ギョウ</t>
    </rPh>
    <rPh sb="4" eb="5">
      <t>ショ</t>
    </rPh>
    <rPh sb="6" eb="7">
      <t>カズ</t>
    </rPh>
    <phoneticPr fontId="36"/>
  </si>
  <si>
    <t>卸売業</t>
    <rPh sb="0" eb="2">
      <t>オロシウ</t>
    </rPh>
    <rPh sb="2" eb="3">
      <t>ギョウ</t>
    </rPh>
    <phoneticPr fontId="36"/>
  </si>
  <si>
    <t>各種商品小売</t>
    <rPh sb="0" eb="2">
      <t>カクシュ</t>
    </rPh>
    <rPh sb="2" eb="4">
      <t>ショウヒン</t>
    </rPh>
    <rPh sb="4" eb="6">
      <t>コウリ</t>
    </rPh>
    <phoneticPr fontId="36"/>
  </si>
  <si>
    <t>織物・衣類小売</t>
    <rPh sb="0" eb="2">
      <t>オリモノ</t>
    </rPh>
    <rPh sb="3" eb="5">
      <t>イルイ</t>
    </rPh>
    <rPh sb="5" eb="7">
      <t>コウリ</t>
    </rPh>
    <phoneticPr fontId="36"/>
  </si>
  <si>
    <t>飲食料品小売</t>
    <rPh sb="0" eb="2">
      <t>インショク</t>
    </rPh>
    <rPh sb="2" eb="3">
      <t>リョウ</t>
    </rPh>
    <rPh sb="3" eb="4">
      <t>シナ</t>
    </rPh>
    <rPh sb="4" eb="6">
      <t>コウリ</t>
    </rPh>
    <phoneticPr fontId="36"/>
  </si>
  <si>
    <t>機械器具小売</t>
    <rPh sb="0" eb="2">
      <t>キカイ</t>
    </rPh>
    <rPh sb="2" eb="4">
      <t>キグ</t>
    </rPh>
    <rPh sb="4" eb="6">
      <t>コウリ</t>
    </rPh>
    <phoneticPr fontId="36"/>
  </si>
  <si>
    <t>その他の小売</t>
    <rPh sb="2" eb="3">
      <t>タ</t>
    </rPh>
    <rPh sb="4" eb="6">
      <t>コウリ</t>
    </rPh>
    <phoneticPr fontId="36"/>
  </si>
  <si>
    <t>無店舗小売</t>
    <rPh sb="0" eb="3">
      <t>ムテンポ</t>
    </rPh>
    <rPh sb="3" eb="5">
      <t>コウリ</t>
    </rPh>
    <phoneticPr fontId="36"/>
  </si>
  <si>
    <t>自動車・自転車小売</t>
    <rPh sb="0" eb="3">
      <t>ジドウシャ</t>
    </rPh>
    <rPh sb="4" eb="7">
      <t>ジテンシャ</t>
    </rPh>
    <rPh sb="7" eb="9">
      <t>コウリ</t>
    </rPh>
    <phoneticPr fontId="36"/>
  </si>
  <si>
    <t>家具・建具小売</t>
    <rPh sb="0" eb="2">
      <t>カグ</t>
    </rPh>
    <rPh sb="3" eb="4">
      <t>ケン</t>
    </rPh>
    <rPh sb="4" eb="5">
      <t>グ</t>
    </rPh>
    <rPh sb="5" eb="7">
      <t>コウリ</t>
    </rPh>
    <phoneticPr fontId="36"/>
  </si>
  <si>
    <t>持ち家</t>
    <rPh sb="0" eb="1">
      <t>モ</t>
    </rPh>
    <rPh sb="2" eb="3">
      <t>イエ</t>
    </rPh>
    <phoneticPr fontId="36"/>
  </si>
  <si>
    <t>公営・公団・
公社の借家</t>
    <rPh sb="0" eb="2">
      <t>コウエイ</t>
    </rPh>
    <rPh sb="3" eb="4">
      <t>コウ</t>
    </rPh>
    <rPh sb="4" eb="5">
      <t>ダン</t>
    </rPh>
    <rPh sb="7" eb="8">
      <t>コウ</t>
    </rPh>
    <rPh sb="8" eb="9">
      <t>シャ</t>
    </rPh>
    <rPh sb="10" eb="12">
      <t>シャクヤ</t>
    </rPh>
    <phoneticPr fontId="36"/>
  </si>
  <si>
    <t>民営の借家</t>
    <rPh sb="0" eb="2">
      <t>ミンエイ</t>
    </rPh>
    <rPh sb="3" eb="5">
      <t>シャクヤ</t>
    </rPh>
    <phoneticPr fontId="36"/>
  </si>
  <si>
    <t>給与住宅</t>
    <rPh sb="0" eb="2">
      <t>キュウヨ</t>
    </rPh>
    <rPh sb="2" eb="4">
      <t>ジュウタク</t>
    </rPh>
    <phoneticPr fontId="36"/>
  </si>
  <si>
    <t>2000
(平12）</t>
    <rPh sb="6" eb="7">
      <t>ヒラ</t>
    </rPh>
    <phoneticPr fontId="36"/>
  </si>
  <si>
    <t>2005
(平17）</t>
    <rPh sb="6" eb="7">
      <t>ヒラ</t>
    </rPh>
    <phoneticPr fontId="36"/>
  </si>
  <si>
    <t>2010
(平22）</t>
    <rPh sb="6" eb="7">
      <t>ヒラ</t>
    </rPh>
    <phoneticPr fontId="36"/>
  </si>
  <si>
    <t>一戸建</t>
    <rPh sb="0" eb="2">
      <t>イッコ</t>
    </rPh>
    <rPh sb="2" eb="3">
      <t>ダ</t>
    </rPh>
    <phoneticPr fontId="36"/>
  </si>
  <si>
    <t>長屋建</t>
    <rPh sb="0" eb="2">
      <t>ナガヤ</t>
    </rPh>
    <rPh sb="2" eb="3">
      <t>タ</t>
    </rPh>
    <phoneticPr fontId="36"/>
  </si>
  <si>
    <t>共同住宅
１，2階建</t>
    <rPh sb="0" eb="2">
      <t>キョウドウ</t>
    </rPh>
    <rPh sb="2" eb="4">
      <t>ジュウタク</t>
    </rPh>
    <rPh sb="8" eb="10">
      <t>カイダ</t>
    </rPh>
    <phoneticPr fontId="36"/>
  </si>
  <si>
    <t>共同住宅
3～5階建</t>
    <rPh sb="0" eb="2">
      <t>キョウドウ</t>
    </rPh>
    <rPh sb="2" eb="4">
      <t>ジュウタク</t>
    </rPh>
    <rPh sb="8" eb="10">
      <t>カイダ</t>
    </rPh>
    <phoneticPr fontId="36"/>
  </si>
  <si>
    <t>共同住宅
6～10階建</t>
    <rPh sb="0" eb="2">
      <t>キョウドウ</t>
    </rPh>
    <rPh sb="2" eb="4">
      <t>ジュウタク</t>
    </rPh>
    <rPh sb="9" eb="10">
      <t>カイ</t>
    </rPh>
    <rPh sb="10" eb="11">
      <t>タ</t>
    </rPh>
    <phoneticPr fontId="36"/>
  </si>
  <si>
    <t>共同住宅
11階建以上</t>
    <rPh sb="0" eb="2">
      <t>キョウドウ</t>
    </rPh>
    <rPh sb="2" eb="4">
      <t>ジュウタク</t>
    </rPh>
    <rPh sb="7" eb="8">
      <t>カイ</t>
    </rPh>
    <rPh sb="8" eb="9">
      <t>タ</t>
    </rPh>
    <rPh sb="9" eb="11">
      <t>イジョウ</t>
    </rPh>
    <phoneticPr fontId="36"/>
  </si>
  <si>
    <t>その他</t>
    <rPh sb="2" eb="3">
      <t>タ</t>
    </rPh>
    <phoneticPr fontId="36"/>
  </si>
  <si>
    <t>1995
（平7）</t>
    <rPh sb="6" eb="7">
      <t>ヘイ</t>
    </rPh>
    <phoneticPr fontId="57"/>
  </si>
  <si>
    <t>2000
（平12）</t>
    <rPh sb="6" eb="7">
      <t>ヘイ</t>
    </rPh>
    <phoneticPr fontId="57"/>
  </si>
  <si>
    <t>2005
(平17）</t>
    <rPh sb="6" eb="7">
      <t>ヘイ</t>
    </rPh>
    <phoneticPr fontId="57"/>
  </si>
  <si>
    <t>2010
(平22）</t>
    <rPh sb="6" eb="7">
      <t>ヘイ</t>
    </rPh>
    <phoneticPr fontId="57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</si>
  <si>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57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</si>
  <si>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57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</si>
  <si>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57"/>
  </si>
  <si>
    <t>2016
（平28）</t>
    <rPh sb="6" eb="7">
      <t>ヒラ</t>
    </rPh>
    <phoneticPr fontId="5"/>
  </si>
  <si>
    <t>従 業 所</t>
    <rPh sb="0" eb="1">
      <t>ジュウ</t>
    </rPh>
    <rPh sb="2" eb="3">
      <t>ギョウ</t>
    </rPh>
    <rPh sb="4" eb="5">
      <t>ショ</t>
    </rPh>
    <phoneticPr fontId="36"/>
  </si>
  <si>
    <t>2015
（平27）</t>
    <rPh sb="6" eb="7">
      <t>ヘイ</t>
    </rPh>
    <phoneticPr fontId="5"/>
  </si>
  <si>
    <t>男
6,039人</t>
    <rPh sb="0" eb="1">
      <t>オトコ</t>
    </rPh>
    <rPh sb="7" eb="8">
      <t>ニン</t>
    </rPh>
    <phoneticPr fontId="5"/>
  </si>
  <si>
    <t>女
6,319人</t>
    <rPh sb="0" eb="1">
      <t>オンナ</t>
    </rPh>
    <rPh sb="7" eb="8">
      <t>ニン</t>
    </rPh>
    <phoneticPr fontId="5"/>
  </si>
  <si>
    <t>注　年齢不詳者は含まれていません。</t>
    <rPh sb="0" eb="1">
      <t>チュウ</t>
    </rPh>
    <rPh sb="2" eb="4">
      <t>ネンレイ</t>
    </rPh>
    <rPh sb="4" eb="6">
      <t>フショウ</t>
    </rPh>
    <rPh sb="6" eb="7">
      <t>シャ</t>
    </rPh>
    <rPh sb="8" eb="9">
      <t>フク</t>
    </rPh>
    <phoneticPr fontId="5"/>
  </si>
  <si>
    <t>　　　注 　過去に遡り合併後の市域で数字を組み替えたものです。</t>
    <rPh sb="9" eb="10">
      <t>サカノボ</t>
    </rPh>
    <phoneticPr fontId="57"/>
  </si>
  <si>
    <t>　　　　　 2   第1種兼業…農業を主とする兼業農家</t>
    <rPh sb="10" eb="11">
      <t>ダイ</t>
    </rPh>
    <rPh sb="12" eb="13">
      <t>シュ</t>
    </rPh>
    <rPh sb="13" eb="15">
      <t>ケンギョウ</t>
    </rPh>
    <rPh sb="16" eb="18">
      <t>ノウギョウ</t>
    </rPh>
    <rPh sb="19" eb="20">
      <t>シュ</t>
    </rPh>
    <rPh sb="23" eb="25">
      <t>ケンギョウ</t>
    </rPh>
    <rPh sb="25" eb="27">
      <t>ノウカ</t>
    </rPh>
    <phoneticPr fontId="5"/>
  </si>
  <si>
    <t>　　　　　 3　 第2種兼業…農業以外を主とする兼業農家</t>
    <rPh sb="9" eb="10">
      <t>ダイ</t>
    </rPh>
    <rPh sb="11" eb="12">
      <t>シュ</t>
    </rPh>
    <rPh sb="12" eb="14">
      <t>ケンギョウ</t>
    </rPh>
    <rPh sb="15" eb="17">
      <t>ノウギョウ</t>
    </rPh>
    <rPh sb="17" eb="19">
      <t>イガイ</t>
    </rPh>
    <rPh sb="20" eb="21">
      <t>シュ</t>
    </rPh>
    <rPh sb="24" eb="26">
      <t>ケンギョウ</t>
    </rPh>
    <rPh sb="26" eb="28">
      <t>ノウカ</t>
    </rPh>
    <phoneticPr fontId="5"/>
  </si>
  <si>
    <t>　　　　   4　 自給的農家…経営耕地面積が30a未満かつ農産物販売金額が50万円未満の農家</t>
    <rPh sb="10" eb="13">
      <t>ジキュウテキ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ミマン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ミマン</t>
    </rPh>
    <rPh sb="45" eb="47">
      <t>ノウカ</t>
    </rPh>
    <phoneticPr fontId="5"/>
  </si>
  <si>
    <t>2015
(平27)</t>
    <rPh sb="6" eb="7">
      <t>ヒラ</t>
    </rPh>
    <phoneticPr fontId="5"/>
  </si>
  <si>
    <t>2017
（平29）</t>
    <rPh sb="6" eb="7">
      <t>ヒラ</t>
    </rPh>
    <phoneticPr fontId="5"/>
  </si>
  <si>
    <t>2015
(平27）</t>
    <rPh sb="6" eb="7">
      <t>ヒラ</t>
    </rPh>
    <phoneticPr fontId="36"/>
  </si>
  <si>
    <t>2015
(平27）</t>
    <rPh sb="6" eb="7">
      <t>ヘイ</t>
    </rPh>
    <phoneticPr fontId="57"/>
  </si>
  <si>
    <t>1996
（平8）</t>
    <rPh sb="6" eb="7">
      <t>ヘイ</t>
    </rPh>
    <phoneticPr fontId="46"/>
  </si>
  <si>
    <t>公務の数値は、含まない。</t>
    <rPh sb="0" eb="2">
      <t>コウム</t>
    </rPh>
    <rPh sb="3" eb="5">
      <t>スウチ</t>
    </rPh>
    <rPh sb="7" eb="8">
      <t>フク</t>
    </rPh>
    <phoneticPr fontId="5"/>
  </si>
  <si>
    <t>29年分入力済</t>
    <rPh sb="2" eb="4">
      <t>ネンブン</t>
    </rPh>
    <rPh sb="4" eb="6">
      <t>ニュウリョク</t>
    </rPh>
    <rPh sb="6" eb="7">
      <t>スミ</t>
    </rPh>
    <phoneticPr fontId="5"/>
  </si>
  <si>
    <t>（28年分が公表の場合は変更する）</t>
    <rPh sb="3" eb="4">
      <t>ネン</t>
    </rPh>
    <rPh sb="4" eb="5">
      <t>ブン</t>
    </rPh>
    <rPh sb="6" eb="8">
      <t>コウヒョウ</t>
    </rPh>
    <rPh sb="9" eb="11">
      <t>バアイ</t>
    </rPh>
    <rPh sb="12" eb="14">
      <t>ヘンコウ</t>
    </rPh>
    <phoneticPr fontId="5"/>
  </si>
  <si>
    <t>H29年度から　公務は、含めない。
*経済センサス基礎調査時は、
民営事業値とする</t>
    <rPh sb="3" eb="5">
      <t>ネンド</t>
    </rPh>
    <rPh sb="8" eb="10">
      <t>コウム</t>
    </rPh>
    <rPh sb="12" eb="13">
      <t>フク</t>
    </rPh>
    <rPh sb="19" eb="21">
      <t>ケイザイ</t>
    </rPh>
    <rPh sb="25" eb="27">
      <t>キソ</t>
    </rPh>
    <rPh sb="27" eb="29">
      <t>チョウサ</t>
    </rPh>
    <rPh sb="29" eb="30">
      <t>ジ</t>
    </rPh>
    <rPh sb="33" eb="35">
      <t>ミンエイ</t>
    </rPh>
    <rPh sb="35" eb="37">
      <t>ジギョウ</t>
    </rPh>
    <rPh sb="37" eb="38">
      <t>チ</t>
    </rPh>
    <phoneticPr fontId="5"/>
  </si>
  <si>
    <t>　　　注1　過去に遡り合併後の市域で数字を組み替えたものです。</t>
    <rPh sb="3" eb="4">
      <t>チュウ</t>
    </rPh>
    <rPh sb="6" eb="8">
      <t>カコ</t>
    </rPh>
    <rPh sb="9" eb="10">
      <t>サカノボ</t>
    </rPh>
    <rPh sb="11" eb="14">
      <t>ガッペイゴ</t>
    </rPh>
    <rPh sb="15" eb="17">
      <t>シイキ</t>
    </rPh>
    <rPh sb="18" eb="20">
      <t>スウジ</t>
    </rPh>
    <rPh sb="21" eb="22">
      <t>ク</t>
    </rPh>
    <rPh sb="23" eb="24">
      <t>カ</t>
    </rPh>
    <phoneticPr fontId="36"/>
  </si>
  <si>
    <t>総数</t>
  </si>
  <si>
    <t>総数</t>
    <rPh sb="0" eb="2">
      <t>ソウスウ</t>
    </rPh>
    <phoneticPr fontId="36"/>
  </si>
  <si>
    <t>合計</t>
    <rPh sb="0" eb="2">
      <t>ゴウケイ</t>
    </rPh>
    <phoneticPr fontId="46"/>
  </si>
  <si>
    <t>8．県内各市の事業所数等 （従業者4人以上の事業所）</t>
    <rPh sb="2" eb="4">
      <t>ケンナイ</t>
    </rPh>
    <rPh sb="4" eb="6">
      <t>カクシ</t>
    </rPh>
    <rPh sb="7" eb="10">
      <t>ジギョウショ</t>
    </rPh>
    <rPh sb="10" eb="11">
      <t>スウ</t>
    </rPh>
    <rPh sb="11" eb="12">
      <t>トウ</t>
    </rPh>
    <phoneticPr fontId="46"/>
  </si>
  <si>
    <t>単位：事業所、％、人、万円</t>
    <rPh sb="0" eb="2">
      <t>タンイ</t>
    </rPh>
    <rPh sb="3" eb="6">
      <t>ジギョウショ</t>
    </rPh>
    <rPh sb="9" eb="10">
      <t>ニン</t>
    </rPh>
    <rPh sb="11" eb="13">
      <t>マンエン</t>
    </rPh>
    <phoneticPr fontId="46"/>
  </si>
  <si>
    <t>項目</t>
    <rPh sb="0" eb="2">
      <t>コウモク</t>
    </rPh>
    <phoneticPr fontId="36"/>
  </si>
  <si>
    <t>事 業 所 数</t>
    <phoneticPr fontId="46"/>
  </si>
  <si>
    <t>従 業 者 数</t>
  </si>
  <si>
    <t>現金給与
総　　額</t>
    <rPh sb="5" eb="6">
      <t>フサ</t>
    </rPh>
    <rPh sb="8" eb="9">
      <t>ガク</t>
    </rPh>
    <phoneticPr fontId="46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</si>
  <si>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46"/>
  </si>
  <si>
    <t>製造品出荷額等</t>
    <phoneticPr fontId="46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</si>
  <si>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6"/>
  </si>
  <si>
    <t>市名</t>
    <phoneticPr fontId="46"/>
  </si>
  <si>
    <t>実 数</t>
    <phoneticPr fontId="46"/>
  </si>
  <si>
    <t>構成比</t>
  </si>
  <si>
    <t>県    計</t>
  </si>
  <si>
    <t>市 部 計</t>
  </si>
  <si>
    <t>広島市</t>
  </si>
  <si>
    <t>呉  市</t>
    <phoneticPr fontId="36"/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</si>
  <si>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</si>
  <si>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</si>
  <si>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</si>
  <si>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</si>
  <si>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</si>
  <si>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</si>
  <si>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</si>
  <si>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</si>
  <si>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</si>
  <si>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</si>
  <si>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</si>
  <si>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</si>
  <si>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郡部計</t>
    <rPh sb="0" eb="2">
      <t>グンブ</t>
    </rPh>
    <rPh sb="2" eb="3">
      <t>ケイ</t>
    </rPh>
    <phoneticPr fontId="36"/>
  </si>
  <si>
    <t>事 業 所 数</t>
  </si>
  <si>
    <t>製造品出荷額等</t>
  </si>
  <si>
    <t>呉  市</t>
  </si>
  <si>
    <t>1．ＪＲ西日本各駅別乗車人員の推移（1日当たり）</t>
    <phoneticPr fontId="46"/>
  </si>
  <si>
    <t>単位：人／日</t>
    <rPh sb="5" eb="6">
      <t>ニチ</t>
    </rPh>
    <phoneticPr fontId="46"/>
  </si>
  <si>
    <t>年度　</t>
    <rPh sb="0" eb="2">
      <t>ネンド</t>
    </rPh>
    <phoneticPr fontId="5"/>
  </si>
  <si>
    <t>　区分</t>
    <rPh sb="1" eb="3">
      <t>クブン</t>
    </rPh>
    <phoneticPr fontId="46"/>
  </si>
  <si>
    <t>（平28）</t>
  </si>
  <si>
    <t>旧市内</t>
    <rPh sb="0" eb="3">
      <t>キュウシナイ</t>
    </rPh>
    <phoneticPr fontId="46"/>
  </si>
  <si>
    <t>八　　本　　松　　駅</t>
    <phoneticPr fontId="46"/>
  </si>
  <si>
    <t>総数</t>
    <rPh sb="0" eb="2">
      <t>ソウスウ</t>
    </rPh>
    <phoneticPr fontId="5"/>
  </si>
  <si>
    <t>定期</t>
    <rPh sb="0" eb="2">
      <t>テイキ</t>
    </rPh>
    <phoneticPr fontId="5"/>
  </si>
  <si>
    <t>その他</t>
    <rPh sb="2" eb="3">
      <t>タ</t>
    </rPh>
    <phoneticPr fontId="5"/>
  </si>
  <si>
    <t>寺家駅</t>
    <rPh sb="0" eb="1">
      <t>テラ</t>
    </rPh>
    <rPh sb="1" eb="2">
      <t>イエ</t>
    </rPh>
    <rPh sb="2" eb="3">
      <t>エキ</t>
    </rPh>
    <phoneticPr fontId="46"/>
  </si>
  <si>
    <t>･･･</t>
  </si>
  <si>
    <t>西　　　　条　　　　駅</t>
    <phoneticPr fontId="46"/>
  </si>
  <si>
    <t>西　　高　　屋　　駅</t>
    <phoneticPr fontId="46"/>
  </si>
  <si>
    <t>白　　　　市　　　　駅</t>
    <phoneticPr fontId="46"/>
  </si>
  <si>
    <t>小計</t>
    <phoneticPr fontId="46"/>
  </si>
  <si>
    <t>河内</t>
    <rPh sb="0" eb="2">
      <t>コウチ</t>
    </rPh>
    <phoneticPr fontId="46"/>
  </si>
  <si>
    <t>入　　　　野　　　　駅</t>
    <rPh sb="0" eb="1">
      <t>イリ</t>
    </rPh>
    <rPh sb="5" eb="6">
      <t>ノ</t>
    </rPh>
    <rPh sb="10" eb="11">
      <t>エキ</t>
    </rPh>
    <phoneticPr fontId="46"/>
  </si>
  <si>
    <t>河　　　　内　　　　駅</t>
    <rPh sb="0" eb="1">
      <t>カワ</t>
    </rPh>
    <rPh sb="5" eb="6">
      <t>ナイ</t>
    </rPh>
    <rPh sb="10" eb="11">
      <t>エキ</t>
    </rPh>
    <phoneticPr fontId="46"/>
  </si>
  <si>
    <t>安芸津</t>
    <rPh sb="0" eb="3">
      <t>アキツ</t>
    </rPh>
    <phoneticPr fontId="46"/>
  </si>
  <si>
    <t>安　　芸　　津　　駅</t>
    <rPh sb="0" eb="1">
      <t>アン</t>
    </rPh>
    <rPh sb="3" eb="4">
      <t>ゲイ</t>
    </rPh>
    <rPh sb="6" eb="7">
      <t>ツ</t>
    </rPh>
    <rPh sb="9" eb="10">
      <t>エキ</t>
    </rPh>
    <phoneticPr fontId="46"/>
  </si>
  <si>
    <t>風　　　　早　　　　駅</t>
    <rPh sb="0" eb="1">
      <t>カゼ</t>
    </rPh>
    <rPh sb="5" eb="6">
      <t>ハヤ</t>
    </rPh>
    <rPh sb="10" eb="11">
      <t>エキ</t>
    </rPh>
    <phoneticPr fontId="46"/>
  </si>
  <si>
    <t>合計</t>
    <rPh sb="0" eb="1">
      <t>ゴウ</t>
    </rPh>
    <rPh sb="1" eb="2">
      <t>ケイ</t>
    </rPh>
    <phoneticPr fontId="46"/>
  </si>
  <si>
    <t>新幹線</t>
  </si>
  <si>
    <t>東　　広　　島　　駅</t>
    <phoneticPr fontId="46"/>
  </si>
  <si>
    <t>総     　　　　　       計</t>
    <phoneticPr fontId="46"/>
  </si>
  <si>
    <t>注１  平成29年3月4日に寺家駅が開業。</t>
    <rPh sb="0" eb="1">
      <t>チュウ</t>
    </rPh>
    <rPh sb="4" eb="6">
      <t>ヘイセイ</t>
    </rPh>
    <rPh sb="8" eb="9">
      <t>ネン</t>
    </rPh>
    <rPh sb="10" eb="11">
      <t>ガツ</t>
    </rPh>
    <rPh sb="12" eb="13">
      <t>ニチ</t>
    </rPh>
    <rPh sb="14" eb="16">
      <t>ジケ</t>
    </rPh>
    <rPh sb="16" eb="17">
      <t>エキ</t>
    </rPh>
    <rPh sb="18" eb="20">
      <t>カイギョウ</t>
    </rPh>
    <phoneticPr fontId="5"/>
  </si>
  <si>
    <t>西日本旅客鉄道株式会社</t>
    <rPh sb="0" eb="1">
      <t>ニシ</t>
    </rPh>
    <rPh sb="1" eb="3">
      <t>ニホン</t>
    </rPh>
    <rPh sb="3" eb="7">
      <t>リョカクテツドウ</t>
    </rPh>
    <rPh sb="7" eb="11">
      <t>カブシキガイシャ</t>
    </rPh>
    <phoneticPr fontId="46"/>
  </si>
  <si>
    <t>　  2　小数点以下四捨五入のため、合計と一致しない場合があります。</t>
    <rPh sb="5" eb="8">
      <t>ショウスウテン</t>
    </rPh>
    <rPh sb="8" eb="10">
      <t>イカ</t>
    </rPh>
    <rPh sb="10" eb="14">
      <t>シシャゴニュウ</t>
    </rPh>
    <rPh sb="18" eb="20">
      <t>ゴウケイ</t>
    </rPh>
    <rPh sb="21" eb="23">
      <t>イッチ</t>
    </rPh>
    <rPh sb="26" eb="28">
      <t>バアイ</t>
    </rPh>
    <phoneticPr fontId="5"/>
  </si>
  <si>
    <t>（平29）</t>
  </si>
  <si>
    <t>乗用車</t>
  </si>
  <si>
    <t>三輪車</t>
  </si>
  <si>
    <t>貨物車（ライトバンを含む）</t>
  </si>
  <si>
    <t>けん引車・被けん引車</t>
  </si>
  <si>
    <t>バス</t>
  </si>
  <si>
    <t>特殊用途車</t>
  </si>
  <si>
    <t>軽自動車</t>
    <rPh sb="0" eb="1">
      <t>ケイ</t>
    </rPh>
    <rPh sb="1" eb="4">
      <t>ジドウシャ</t>
    </rPh>
    <phoneticPr fontId="46"/>
  </si>
  <si>
    <t xml:space="preserve">  四    輪    乗    用</t>
  </si>
  <si>
    <t xml:space="preserve">  四    輪    貨    物</t>
  </si>
  <si>
    <t>小型特殊自動車</t>
  </si>
  <si>
    <t xml:space="preserve">  50cc 超 ～ 90cc 以下</t>
  </si>
  <si>
    <t>各年4月1日現在　西部県税事務所・市民税課</t>
    <rPh sb="9" eb="11">
      <t>セイブ</t>
    </rPh>
    <rPh sb="11" eb="13">
      <t>ケンゼイ</t>
    </rPh>
    <rPh sb="13" eb="15">
      <t>ジム</t>
    </rPh>
    <rPh sb="15" eb="16">
      <t>ショ</t>
    </rPh>
    <phoneticPr fontId="46"/>
  </si>
  <si>
    <t>単位：台</t>
    <rPh sb="0" eb="2">
      <t>タンイ</t>
    </rPh>
    <rPh sb="3" eb="4">
      <t>ダイ</t>
    </rPh>
    <phoneticPr fontId="5"/>
  </si>
  <si>
    <t>月別</t>
    <rPh sb="0" eb="1">
      <t>ツキ</t>
    </rPh>
    <rPh sb="1" eb="2">
      <t>ベツ</t>
    </rPh>
    <phoneticPr fontId="5"/>
  </si>
  <si>
    <t>区分</t>
    <rPh sb="0" eb="2">
      <t>クブン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</si>
  <si>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</si>
  <si>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</si>
  <si>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</si>
  <si>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</si>
  <si>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</si>
  <si>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</si>
  <si>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</si>
  <si>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</si>
  <si>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</si>
  <si>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</si>
  <si>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</si>
  <si>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志和IC</t>
    <rPh sb="0" eb="2">
      <t>シワ</t>
    </rPh>
    <phoneticPr fontId="5"/>
  </si>
  <si>
    <t>西条IC</t>
    <rPh sb="0" eb="2">
      <t>サイジョウ</t>
    </rPh>
    <phoneticPr fontId="5"/>
  </si>
  <si>
    <t>河内IC</t>
    <rPh sb="0" eb="2">
      <t>コウチ</t>
    </rPh>
    <phoneticPr fontId="5"/>
  </si>
  <si>
    <t>高屋JCT・IC</t>
    <rPh sb="0" eb="1">
      <t>タカ</t>
    </rPh>
    <rPh sb="1" eb="2">
      <t>ヤ</t>
    </rPh>
    <phoneticPr fontId="5"/>
  </si>
  <si>
    <t>4月</t>
    <rPh sb="1" eb="2">
      <t>ガツ</t>
    </rPh>
    <phoneticPr fontId="5"/>
  </si>
  <si>
    <t>2016（平28）年</t>
    <rPh sb="5" eb="6">
      <t>ヒラ</t>
    </rPh>
    <rPh sb="9" eb="10">
      <t>ネン</t>
    </rPh>
    <phoneticPr fontId="5"/>
  </si>
  <si>
    <t>平成28年度</t>
    <rPh sb="0" eb="2">
      <t>ヘイセイ</t>
    </rPh>
    <rPh sb="4" eb="6">
      <t>ネンド</t>
    </rPh>
    <phoneticPr fontId="5"/>
  </si>
  <si>
    <t>2017（平29）年</t>
    <rPh sb="5" eb="6">
      <t>ヒラ</t>
    </rPh>
    <rPh sb="9" eb="10">
      <t>ネン</t>
    </rPh>
    <phoneticPr fontId="5"/>
  </si>
  <si>
    <t>平成29年度</t>
    <rPh sb="0" eb="2">
      <t>ヘイセイ</t>
    </rPh>
    <rPh sb="4" eb="6">
      <t>ネンド</t>
    </rPh>
    <phoneticPr fontId="5"/>
  </si>
  <si>
    <t>2018（平30）年</t>
    <rPh sb="5" eb="6">
      <t>ヒラ</t>
    </rPh>
    <rPh sb="9" eb="10">
      <t>ネン</t>
    </rPh>
    <phoneticPr fontId="5"/>
  </si>
  <si>
    <t>注　本データは、無料車抜きの数値です。</t>
    <rPh sb="0" eb="1">
      <t>チュウ</t>
    </rPh>
    <phoneticPr fontId="5"/>
  </si>
  <si>
    <t>西日本高速道路株式会社</t>
    <rPh sb="0" eb="1">
      <t>ニシ</t>
    </rPh>
    <rPh sb="1" eb="3">
      <t>ニホン</t>
    </rPh>
    <rPh sb="3" eb="5">
      <t>コウソク</t>
    </rPh>
    <rPh sb="5" eb="7">
      <t>ドウロ</t>
    </rPh>
    <rPh sb="7" eb="9">
      <t>カブシキ</t>
    </rPh>
    <rPh sb="9" eb="11">
      <t>カイシャ</t>
    </rPh>
    <phoneticPr fontId="46"/>
  </si>
  <si>
    <t>乗用車</t>
    <rPh sb="0" eb="3">
      <t>ジョウヨウシャ</t>
    </rPh>
    <phoneticPr fontId="5"/>
  </si>
  <si>
    <t>自動二輪</t>
    <rPh sb="0" eb="2">
      <t>ジドウ</t>
    </rPh>
    <rPh sb="2" eb="4">
      <t>ニリン</t>
    </rPh>
    <phoneticPr fontId="5"/>
  </si>
  <si>
    <t>原動機付自転車</t>
    <rPh sb="0" eb="3">
      <t>ゲンドウキ</t>
    </rPh>
    <rPh sb="3" eb="4">
      <t>ツキ</t>
    </rPh>
    <rPh sb="4" eb="7">
      <t>ジテンシャ</t>
    </rPh>
    <phoneticPr fontId="5"/>
  </si>
  <si>
    <t>区分</t>
    <rPh sb="0" eb="2">
      <t>クブン</t>
    </rPh>
    <phoneticPr fontId="46"/>
  </si>
  <si>
    <t>八本松駅</t>
  </si>
  <si>
    <t>西条駅</t>
  </si>
  <si>
    <t>西高屋駅</t>
  </si>
  <si>
    <t>白市駅</t>
  </si>
  <si>
    <t>入野駅</t>
    <rPh sb="0" eb="1">
      <t>イリ</t>
    </rPh>
    <rPh sb="1" eb="2">
      <t>ノ</t>
    </rPh>
    <rPh sb="2" eb="3">
      <t>エキ</t>
    </rPh>
    <phoneticPr fontId="46"/>
  </si>
  <si>
    <t>河内駅</t>
    <rPh sb="0" eb="1">
      <t>カワ</t>
    </rPh>
    <rPh sb="1" eb="2">
      <t>ナイ</t>
    </rPh>
    <rPh sb="2" eb="3">
      <t>エキ</t>
    </rPh>
    <phoneticPr fontId="46"/>
  </si>
  <si>
    <t>安芸津駅</t>
    <rPh sb="0" eb="1">
      <t>アン</t>
    </rPh>
    <rPh sb="1" eb="2">
      <t>ゲイ</t>
    </rPh>
    <rPh sb="2" eb="3">
      <t>ツ</t>
    </rPh>
    <rPh sb="3" eb="4">
      <t>エキ</t>
    </rPh>
    <phoneticPr fontId="46"/>
  </si>
  <si>
    <t>風早駅</t>
    <rPh sb="0" eb="1">
      <t>カゼ</t>
    </rPh>
    <rPh sb="1" eb="2">
      <t>ハヤ</t>
    </rPh>
    <rPh sb="2" eb="3">
      <t>エキ</t>
    </rPh>
    <phoneticPr fontId="46"/>
  </si>
  <si>
    <t>東広島駅</t>
  </si>
  <si>
    <t>1．ＪＲ西日本各駅別乗車人員の推移（1日当たり）</t>
    <phoneticPr fontId="46"/>
  </si>
  <si>
    <t>2015(平27)</t>
  </si>
  <si>
    <t>2016(平28)</t>
  </si>
  <si>
    <t xml:space="preserve"> 　　</t>
    <phoneticPr fontId="36"/>
  </si>
  <si>
    <t>4. 累年別業務概況</t>
    <rPh sb="3" eb="4">
      <t>ルイ</t>
    </rPh>
    <rPh sb="4" eb="5">
      <t>ネン</t>
    </rPh>
    <rPh sb="5" eb="6">
      <t>ベツ</t>
    </rPh>
    <rPh sb="6" eb="8">
      <t>ギョウム</t>
    </rPh>
    <rPh sb="8" eb="10">
      <t>ガイキョウ</t>
    </rPh>
    <phoneticPr fontId="46"/>
  </si>
  <si>
    <r>
      <t>単位：人、戸、円、％、ｍ</t>
    </r>
    <r>
      <rPr>
        <vertAlign val="superscript"/>
        <sz val="9"/>
        <rFont val="ＭＳ Ｐゴシック"/>
        <family val="3"/>
        <charset val="128"/>
      </rPr>
      <t>3</t>
    </r>
    <phoneticPr fontId="46"/>
  </si>
  <si>
    <t>区分　　</t>
    <phoneticPr fontId="46"/>
  </si>
  <si>
    <t>年度</t>
    <phoneticPr fontId="46"/>
  </si>
  <si>
    <t>2016(平28）</t>
  </si>
  <si>
    <t>行政区域内人口(Ａ)</t>
    <phoneticPr fontId="46"/>
  </si>
  <si>
    <t>戸    数</t>
    <phoneticPr fontId="46"/>
  </si>
  <si>
    <t>給水戸数</t>
    <rPh sb="0" eb="2">
      <t>キュウスイ</t>
    </rPh>
    <phoneticPr fontId="46"/>
  </si>
  <si>
    <t>年間配水量(Ｃ)</t>
    <phoneticPr fontId="46"/>
  </si>
  <si>
    <t>年間有収水量(Ｄ)</t>
    <phoneticPr fontId="46"/>
  </si>
  <si>
    <t>一日平均有収水量</t>
    <phoneticPr fontId="46"/>
  </si>
  <si>
    <t>有収率(Ｄ／Ｃ)</t>
    <phoneticPr fontId="46"/>
  </si>
  <si>
    <t>供給単価</t>
  </si>
  <si>
    <t>給水原価</t>
    <rPh sb="2" eb="3">
      <t>ハラ</t>
    </rPh>
    <phoneticPr fontId="46"/>
  </si>
  <si>
    <t>水道事業収益(Ｅ)</t>
    <phoneticPr fontId="46"/>
  </si>
  <si>
    <t>(うち水道料)</t>
  </si>
  <si>
    <t>水道事業費用(Ｆ)</t>
    <phoneticPr fontId="46"/>
  </si>
  <si>
    <t>差引(Ｅ－Ｆ)</t>
    <phoneticPr fontId="46"/>
  </si>
  <si>
    <t>水道局業務課</t>
    <rPh sb="0" eb="3">
      <t>スイドウキョク</t>
    </rPh>
    <rPh sb="3" eb="6">
      <t>ギョウムカ</t>
    </rPh>
    <phoneticPr fontId="46"/>
  </si>
  <si>
    <t>6．下水道整備状況</t>
    <rPh sb="2" eb="5">
      <t>ゲスイドウ</t>
    </rPh>
    <rPh sb="5" eb="7">
      <t>セイビ</t>
    </rPh>
    <rPh sb="7" eb="9">
      <t>ジョウキョウ</t>
    </rPh>
    <phoneticPr fontId="46"/>
  </si>
  <si>
    <t>単位：ｈａ、人、％</t>
    <phoneticPr fontId="46"/>
  </si>
  <si>
    <t>　区分</t>
    <phoneticPr fontId="46"/>
  </si>
  <si>
    <t>年度　</t>
    <rPh sb="0" eb="2">
      <t>ネンド</t>
    </rPh>
    <phoneticPr fontId="46"/>
  </si>
  <si>
    <t>市域面積</t>
    <phoneticPr fontId="36"/>
  </si>
  <si>
    <t>整備計画認可面積</t>
    <phoneticPr fontId="36"/>
  </si>
  <si>
    <t>整備済面積</t>
    <phoneticPr fontId="36"/>
  </si>
  <si>
    <t>行政区域内人口</t>
    <phoneticPr fontId="36"/>
  </si>
  <si>
    <t>整備済区域内人口</t>
    <rPh sb="4" eb="6">
      <t>イキナイ</t>
    </rPh>
    <rPh sb="6" eb="8">
      <t>ジンコウ</t>
    </rPh>
    <phoneticPr fontId="36"/>
  </si>
  <si>
    <t>面積整備率</t>
    <phoneticPr fontId="36"/>
  </si>
  <si>
    <t>人口普及率</t>
    <phoneticPr fontId="36"/>
  </si>
  <si>
    <t>注　人口には外国人を含みます。　　　　　　　　</t>
    <rPh sb="6" eb="7">
      <t>ガイ</t>
    </rPh>
    <phoneticPr fontId="46"/>
  </si>
  <si>
    <t>各年3月31日現在　下水道管理課</t>
    <rPh sb="0" eb="2">
      <t>カクネン</t>
    </rPh>
    <rPh sb="3" eb="4">
      <t>ガツ</t>
    </rPh>
    <rPh sb="6" eb="7">
      <t>ニチ</t>
    </rPh>
    <rPh sb="7" eb="9">
      <t>ゲンザイ</t>
    </rPh>
    <rPh sb="13" eb="15">
      <t>カンリ</t>
    </rPh>
    <phoneticPr fontId="46"/>
  </si>
  <si>
    <t>人口普及率</t>
    <rPh sb="0" eb="2">
      <t>ジンコウ</t>
    </rPh>
    <phoneticPr fontId="46"/>
  </si>
  <si>
    <t>1．建築物の構造別面積の推移</t>
    <phoneticPr fontId="46"/>
  </si>
  <si>
    <t>単位：棟、㎡</t>
    <phoneticPr fontId="46"/>
  </si>
  <si>
    <t>　 区分</t>
    <rPh sb="2" eb="4">
      <t>クブン</t>
    </rPh>
    <phoneticPr fontId="36"/>
  </si>
  <si>
    <t>2016（平28）</t>
  </si>
  <si>
    <t>2017（平29）</t>
  </si>
  <si>
    <t>木造</t>
    <phoneticPr fontId="36"/>
  </si>
  <si>
    <t xml:space="preserve">鉄筋コンクリート造  </t>
    <rPh sb="8" eb="9">
      <t>ツク</t>
    </rPh>
    <phoneticPr fontId="36"/>
  </si>
  <si>
    <t>鉄骨造</t>
    <phoneticPr fontId="36"/>
  </si>
  <si>
    <t>各年1月1日現在　資産税課</t>
    <phoneticPr fontId="36"/>
  </si>
  <si>
    <t>2．建築物の用途別面積の推移</t>
    <phoneticPr fontId="46"/>
  </si>
  <si>
    <t>　区分</t>
    <rPh sb="1" eb="3">
      <t>クブン</t>
    </rPh>
    <phoneticPr fontId="36"/>
  </si>
  <si>
    <t>2018（平30）</t>
  </si>
  <si>
    <t>住宅</t>
    <rPh sb="0" eb="2">
      <t>ジュウタク</t>
    </rPh>
    <phoneticPr fontId="36"/>
  </si>
  <si>
    <t>各年1月1日現在　資産税課</t>
    <phoneticPr fontId="36"/>
  </si>
  <si>
    <t>単位：人</t>
    <phoneticPr fontId="46"/>
  </si>
  <si>
    <t>2016
（平28)</t>
  </si>
  <si>
    <t>4．医療施設状況</t>
    <rPh sb="2" eb="4">
      <t>イリョウ</t>
    </rPh>
    <rPh sb="4" eb="6">
      <t>シセツ</t>
    </rPh>
    <rPh sb="6" eb="8">
      <t>ジョウキョウ</t>
    </rPh>
    <phoneticPr fontId="46"/>
  </si>
  <si>
    <t>単位：軒、床</t>
    <rPh sb="3" eb="4">
      <t>ノキ</t>
    </rPh>
    <rPh sb="5" eb="6">
      <t>トコ</t>
    </rPh>
    <phoneticPr fontId="46"/>
  </si>
  <si>
    <t>年度　</t>
    <rPh sb="0" eb="2">
      <t>ネンド</t>
    </rPh>
    <phoneticPr fontId="36"/>
  </si>
  <si>
    <t>総数</t>
    <rPh sb="0" eb="1">
      <t>ソウ</t>
    </rPh>
    <rPh sb="1" eb="2">
      <t>スウ</t>
    </rPh>
    <phoneticPr fontId="46"/>
  </si>
  <si>
    <t>施設数</t>
    <rPh sb="0" eb="3">
      <t>シセツスウ</t>
    </rPh>
    <phoneticPr fontId="36"/>
  </si>
  <si>
    <t>病床数</t>
    <rPh sb="0" eb="3">
      <t>ビョウショウスウ</t>
    </rPh>
    <phoneticPr fontId="36"/>
  </si>
  <si>
    <t>病院</t>
    <rPh sb="0" eb="2">
      <t>ビョウイン</t>
    </rPh>
    <phoneticPr fontId="46"/>
  </si>
  <si>
    <t>診療所</t>
    <rPh sb="0" eb="3">
      <t>シンリョウジョ</t>
    </rPh>
    <phoneticPr fontId="36"/>
  </si>
  <si>
    <t>歯科診療施設数</t>
    <rPh sb="0" eb="2">
      <t>シカ</t>
    </rPh>
    <rPh sb="2" eb="4">
      <t>シンリョウ</t>
    </rPh>
    <rPh sb="4" eb="7">
      <t>シセツスウ</t>
    </rPh>
    <phoneticPr fontId="36"/>
  </si>
  <si>
    <t>薬局</t>
    <phoneticPr fontId="36"/>
  </si>
  <si>
    <t>各年度3月31日現在　健康増進課</t>
    <phoneticPr fontId="36"/>
  </si>
  <si>
    <t>5．元気すこやか健診受診状況</t>
    <rPh sb="2" eb="4">
      <t>ゲンキ</t>
    </rPh>
    <rPh sb="8" eb="10">
      <t>ケンシン</t>
    </rPh>
    <rPh sb="10" eb="12">
      <t>ジュシン</t>
    </rPh>
    <rPh sb="12" eb="14">
      <t>ジョウキョウ</t>
    </rPh>
    <phoneticPr fontId="46"/>
  </si>
  <si>
    <t>＜がん検診＞</t>
    <phoneticPr fontId="36"/>
  </si>
  <si>
    <t>肺 が ん検診</t>
    <rPh sb="5" eb="7">
      <t>ケンシン</t>
    </rPh>
    <phoneticPr fontId="36"/>
  </si>
  <si>
    <t>胃 が ん検診</t>
    <rPh sb="5" eb="7">
      <t>ケンシン</t>
    </rPh>
    <phoneticPr fontId="36"/>
  </si>
  <si>
    <t>大腸がん検診</t>
    <rPh sb="4" eb="6">
      <t>ケンシン</t>
    </rPh>
    <phoneticPr fontId="36"/>
  </si>
  <si>
    <t>子宮がん検診</t>
    <rPh sb="4" eb="6">
      <t>ケンシン</t>
    </rPh>
    <phoneticPr fontId="36"/>
  </si>
  <si>
    <t>前立腺がん検診</t>
    <rPh sb="0" eb="3">
      <t>ゼンリツセン</t>
    </rPh>
    <rPh sb="5" eb="7">
      <t>ケンシン</t>
    </rPh>
    <phoneticPr fontId="36"/>
  </si>
  <si>
    <t>＜基本健診＞</t>
    <phoneticPr fontId="36"/>
  </si>
  <si>
    <t>合　　計</t>
    <rPh sb="0" eb="1">
      <t>ゴウ</t>
    </rPh>
    <rPh sb="3" eb="4">
      <t>ケイ</t>
    </rPh>
    <phoneticPr fontId="36"/>
  </si>
  <si>
    <t>39歳以下</t>
    <rPh sb="2" eb="5">
      <t>サイイカ</t>
    </rPh>
    <phoneticPr fontId="36"/>
  </si>
  <si>
    <t>40～74歳</t>
    <rPh sb="5" eb="6">
      <t>サイ</t>
    </rPh>
    <phoneticPr fontId="36"/>
  </si>
  <si>
    <t>75歳以上</t>
    <rPh sb="2" eb="5">
      <t>サイイジョウ</t>
    </rPh>
    <phoneticPr fontId="36"/>
  </si>
  <si>
    <t>＜Ｂ型・Ｃ型肝炎検査＞</t>
    <phoneticPr fontId="36"/>
  </si>
  <si>
    <t>受診者数</t>
    <rPh sb="0" eb="3">
      <t>ジュシンシャ</t>
    </rPh>
    <rPh sb="3" eb="4">
      <t>カズ</t>
    </rPh>
    <phoneticPr fontId="36"/>
  </si>
  <si>
    <t>Ｂ型肝炎陽性</t>
  </si>
  <si>
    <t>Ｃ型肝炎陽性</t>
    <rPh sb="1" eb="2">
      <t>ガタ</t>
    </rPh>
    <rPh sb="2" eb="4">
      <t>カンエン</t>
    </rPh>
    <rPh sb="4" eb="5">
      <t>ヨウ</t>
    </rPh>
    <rPh sb="5" eb="6">
      <t>セイ</t>
    </rPh>
    <phoneticPr fontId="36"/>
  </si>
  <si>
    <t>11．乳幼児健診受診状況</t>
    <rPh sb="3" eb="6">
      <t>ニュウヨウジ</t>
    </rPh>
    <rPh sb="6" eb="8">
      <t>ケンシン</t>
    </rPh>
    <rPh sb="8" eb="10">
      <t>ジュシン</t>
    </rPh>
    <rPh sb="10" eb="12">
      <t>ジョウキョウ</t>
    </rPh>
    <phoneticPr fontId="46"/>
  </si>
  <si>
    <t>単位：人、％</t>
    <rPh sb="0" eb="2">
      <t>タンイ</t>
    </rPh>
    <rPh sb="3" eb="4">
      <t>ニン</t>
    </rPh>
    <phoneticPr fontId="46"/>
  </si>
  <si>
    <t>3～4か月児
健診</t>
    <phoneticPr fontId="36"/>
  </si>
  <si>
    <t>対象者</t>
    <rPh sb="0" eb="3">
      <t>タイショウシャ</t>
    </rPh>
    <phoneticPr fontId="46"/>
  </si>
  <si>
    <t>受診者</t>
    <rPh sb="0" eb="2">
      <t>ジュシン</t>
    </rPh>
    <rPh sb="2" eb="3">
      <t>シャ</t>
    </rPh>
    <phoneticPr fontId="46"/>
  </si>
  <si>
    <t>受診率</t>
    <rPh sb="0" eb="2">
      <t>ジュシン</t>
    </rPh>
    <rPh sb="2" eb="3">
      <t>リツ</t>
    </rPh>
    <phoneticPr fontId="46"/>
  </si>
  <si>
    <t>要精検者</t>
    <rPh sb="0" eb="1">
      <t>ヨウ</t>
    </rPh>
    <rPh sb="1" eb="2">
      <t>セイ</t>
    </rPh>
    <rPh sb="2" eb="3">
      <t>ケン</t>
    </rPh>
    <rPh sb="3" eb="4">
      <t>モノ</t>
    </rPh>
    <phoneticPr fontId="46"/>
  </si>
  <si>
    <t>1歳6か月児
健診</t>
    <rPh sb="1" eb="2">
      <t>サイ</t>
    </rPh>
    <rPh sb="4" eb="5">
      <t>ゲツ</t>
    </rPh>
    <rPh sb="5" eb="6">
      <t>ジ</t>
    </rPh>
    <rPh sb="7" eb="9">
      <t>ケンシン</t>
    </rPh>
    <phoneticPr fontId="46"/>
  </si>
  <si>
    <t>3歳児
健診</t>
    <phoneticPr fontId="36"/>
  </si>
  <si>
    <t>こども家庭課</t>
    <rPh sb="3" eb="5">
      <t>カテイ</t>
    </rPh>
    <rPh sb="5" eb="6">
      <t>カ</t>
    </rPh>
    <phoneticPr fontId="46"/>
  </si>
  <si>
    <t>年度　</t>
    <phoneticPr fontId="46"/>
  </si>
  <si>
    <t>　区分</t>
    <phoneticPr fontId="36"/>
  </si>
  <si>
    <t>こども家庭課</t>
    <rPh sb="3" eb="5">
      <t>カテイ</t>
    </rPh>
    <rPh sb="5" eb="6">
      <t>カ</t>
    </rPh>
    <phoneticPr fontId="36"/>
  </si>
  <si>
    <t>13．合計特殊出生率</t>
    <rPh sb="3" eb="5">
      <t>ゴウケイ</t>
    </rPh>
    <rPh sb="5" eb="7">
      <t>トクシュ</t>
    </rPh>
    <rPh sb="7" eb="9">
      <t>シュッショウ</t>
    </rPh>
    <rPh sb="9" eb="10">
      <t>リツ</t>
    </rPh>
    <phoneticPr fontId="36"/>
  </si>
  <si>
    <t>単位：％</t>
    <phoneticPr fontId="36"/>
  </si>
  <si>
    <t>合計特殊出生率</t>
    <phoneticPr fontId="36"/>
  </si>
  <si>
    <t>2．車種別自動車等登録台数の推移</t>
    <phoneticPr fontId="46"/>
  </si>
  <si>
    <t>単位：台</t>
    <phoneticPr fontId="46"/>
  </si>
  <si>
    <t>　年度　</t>
    <phoneticPr fontId="46"/>
  </si>
  <si>
    <t>二輪小型自動車（250cc超えるもの）</t>
    <phoneticPr fontId="46"/>
  </si>
  <si>
    <t xml:space="preserve">  三       　          輪</t>
    <phoneticPr fontId="46"/>
  </si>
  <si>
    <t>二輪125cc 超～250cc 以下</t>
    <phoneticPr fontId="46"/>
  </si>
  <si>
    <t>自転車
原動機付</t>
    <phoneticPr fontId="46"/>
  </si>
  <si>
    <t xml:space="preserve">  90cc 超 ～ 125cc 以下</t>
    <phoneticPr fontId="46"/>
  </si>
  <si>
    <t xml:space="preserve">  50cc 以下</t>
    <phoneticPr fontId="46"/>
  </si>
  <si>
    <t>軽自動車（二輪除く）</t>
    <rPh sb="0" eb="4">
      <t>ケイジドウシャ</t>
    </rPh>
    <rPh sb="5" eb="7">
      <t>ニリン</t>
    </rPh>
    <rPh sb="7" eb="8">
      <t>ノゾ</t>
    </rPh>
    <phoneticPr fontId="5"/>
  </si>
  <si>
    <t>合計特殊出生率</t>
    <rPh sb="0" eb="7">
      <t>ゴウケイトクシュシュッセイリツ</t>
    </rPh>
    <phoneticPr fontId="85"/>
  </si>
  <si>
    <t>東広島市</t>
    <rPh sb="0" eb="4">
      <t>ヒガシヒロシマシ</t>
    </rPh>
    <phoneticPr fontId="85"/>
  </si>
  <si>
    <t>全国</t>
  </si>
  <si>
    <t>広島県</t>
  </si>
  <si>
    <t>3～4か月児
健診受診者</t>
  </si>
  <si>
    <t>3～4か月児
健診受診率</t>
  </si>
  <si>
    <t>1歳6か月児
健診受診者</t>
  </si>
  <si>
    <t>1歳6か月児
健診受診率</t>
  </si>
  <si>
    <t>3歳児
健診受診者</t>
  </si>
  <si>
    <t>3歳児
健診受診率</t>
  </si>
  <si>
    <t>30．後期高齢者医療の被保険者数及び給付費の推移</t>
    <rPh sb="3" eb="5">
      <t>コウキ</t>
    </rPh>
    <rPh sb="5" eb="8">
      <t>コウレイシャ</t>
    </rPh>
    <rPh sb="8" eb="10">
      <t>イリョウ</t>
    </rPh>
    <rPh sb="11" eb="15">
      <t>ヒホケンシャ</t>
    </rPh>
    <rPh sb="15" eb="16">
      <t>スウ</t>
    </rPh>
    <rPh sb="16" eb="17">
      <t>オヨ</t>
    </rPh>
    <rPh sb="18" eb="20">
      <t>キュウフ</t>
    </rPh>
    <rPh sb="20" eb="21">
      <t>ヒ</t>
    </rPh>
    <rPh sb="22" eb="24">
      <t>スイイ</t>
    </rPh>
    <phoneticPr fontId="36"/>
  </si>
  <si>
    <t>単位：人、千円</t>
    <rPh sb="5" eb="7">
      <t>センエン</t>
    </rPh>
    <phoneticPr fontId="36"/>
  </si>
  <si>
    <t>被保険者数</t>
  </si>
  <si>
    <t>国保年金課</t>
  </si>
  <si>
    <t>31．介護保険の要介護認定者数の推移</t>
    <rPh sb="3" eb="5">
      <t>カイゴ</t>
    </rPh>
    <rPh sb="5" eb="7">
      <t>ホケン</t>
    </rPh>
    <rPh sb="8" eb="9">
      <t>ヨウ</t>
    </rPh>
    <rPh sb="9" eb="11">
      <t>カイゴ</t>
    </rPh>
    <rPh sb="11" eb="13">
      <t>ニンテイ</t>
    </rPh>
    <rPh sb="13" eb="14">
      <t>シャ</t>
    </rPh>
    <rPh sb="14" eb="15">
      <t>スウ</t>
    </rPh>
    <phoneticPr fontId="36"/>
  </si>
  <si>
    <t>単位：人</t>
    <phoneticPr fontId="36"/>
  </si>
  <si>
    <t>　総　数</t>
    <rPh sb="1" eb="2">
      <t>ソウ</t>
    </rPh>
    <rPh sb="3" eb="4">
      <t>スウ</t>
    </rPh>
    <phoneticPr fontId="36"/>
  </si>
  <si>
    <t>第１号被保険者</t>
    <rPh sb="0" eb="1">
      <t>ダイ</t>
    </rPh>
    <rPh sb="2" eb="3">
      <t>ゴウ</t>
    </rPh>
    <rPh sb="3" eb="7">
      <t>ヒホケンシャ</t>
    </rPh>
    <phoneticPr fontId="36"/>
  </si>
  <si>
    <t>第２号被保険者</t>
    <rPh sb="0" eb="1">
      <t>ダイ</t>
    </rPh>
    <rPh sb="2" eb="3">
      <t>ゴウ</t>
    </rPh>
    <rPh sb="3" eb="7">
      <t>ヒホケンシャ</t>
    </rPh>
    <phoneticPr fontId="36"/>
  </si>
  <si>
    <t>要支援１</t>
    <rPh sb="0" eb="3">
      <t>ヨウシエン</t>
    </rPh>
    <phoneticPr fontId="36"/>
  </si>
  <si>
    <t>要支援２</t>
    <rPh sb="0" eb="3">
      <t>ヨウシエン</t>
    </rPh>
    <phoneticPr fontId="36"/>
  </si>
  <si>
    <t>要介護１</t>
    <rPh sb="0" eb="1">
      <t>ヨウ</t>
    </rPh>
    <rPh sb="1" eb="3">
      <t>カイゴ</t>
    </rPh>
    <phoneticPr fontId="36"/>
  </si>
  <si>
    <t>要介護２</t>
    <rPh sb="0" eb="1">
      <t>ヨウ</t>
    </rPh>
    <rPh sb="1" eb="3">
      <t>カイゴ</t>
    </rPh>
    <phoneticPr fontId="36"/>
  </si>
  <si>
    <t>要介護３</t>
    <rPh sb="0" eb="1">
      <t>ヨウ</t>
    </rPh>
    <rPh sb="1" eb="3">
      <t>カイゴ</t>
    </rPh>
    <phoneticPr fontId="36"/>
  </si>
  <si>
    <t>要介護４</t>
    <rPh sb="0" eb="1">
      <t>ヨウ</t>
    </rPh>
    <rPh sb="1" eb="3">
      <t>カイゴ</t>
    </rPh>
    <phoneticPr fontId="36"/>
  </si>
  <si>
    <t>要介護５</t>
    <rPh sb="0" eb="1">
      <t>ヨウ</t>
    </rPh>
    <rPh sb="1" eb="3">
      <t>カイゴ</t>
    </rPh>
    <phoneticPr fontId="36"/>
  </si>
  <si>
    <t>介護保険課</t>
    <rPh sb="0" eb="2">
      <t>カイゴ</t>
    </rPh>
    <rPh sb="2" eb="4">
      <t>ホケン</t>
    </rPh>
    <rPh sb="4" eb="5">
      <t>カ</t>
    </rPh>
    <phoneticPr fontId="36"/>
  </si>
  <si>
    <t>32．介護保険の第1号被保険者数の推移</t>
    <rPh sb="3" eb="5">
      <t>カイゴ</t>
    </rPh>
    <rPh sb="5" eb="7">
      <t>ホケン</t>
    </rPh>
    <rPh sb="8" eb="9">
      <t>ダイ</t>
    </rPh>
    <rPh sb="10" eb="11">
      <t>ゴウ</t>
    </rPh>
    <rPh sb="11" eb="15">
      <t>ヒホケンシャ</t>
    </rPh>
    <rPh sb="15" eb="16">
      <t>スウ</t>
    </rPh>
    <rPh sb="17" eb="19">
      <t>スイイ</t>
    </rPh>
    <phoneticPr fontId="36"/>
  </si>
  <si>
    <t>単位：人</t>
    <phoneticPr fontId="36"/>
  </si>
  <si>
    <t>　</t>
    <phoneticPr fontId="36"/>
  </si>
  <si>
    <t>介護保険課</t>
    <rPh sb="0" eb="2">
      <t>カイゴ</t>
    </rPh>
    <rPh sb="2" eb="4">
      <t>ホケン</t>
    </rPh>
    <rPh sb="4" eb="5">
      <t>カ</t>
    </rPh>
    <phoneticPr fontId="5"/>
  </si>
  <si>
    <t>34．保育所入所状況③</t>
    <phoneticPr fontId="36"/>
  </si>
  <si>
    <t>単位：人</t>
    <rPh sb="0" eb="2">
      <t>タンイ</t>
    </rPh>
    <rPh sb="3" eb="4">
      <t>ニン</t>
    </rPh>
    <phoneticPr fontId="46"/>
  </si>
  <si>
    <t>東 広 島 市 全 体</t>
    <rPh sb="0" eb="1">
      <t>ヒガシ</t>
    </rPh>
    <rPh sb="2" eb="3">
      <t>ヒロ</t>
    </rPh>
    <rPh sb="4" eb="5">
      <t>シマ</t>
    </rPh>
    <rPh sb="6" eb="7">
      <t>シ</t>
    </rPh>
    <rPh sb="8" eb="9">
      <t>ゼン</t>
    </rPh>
    <rPh sb="10" eb="11">
      <t>カラダ</t>
    </rPh>
    <phoneticPr fontId="46"/>
  </si>
  <si>
    <t>定
員</t>
    <rPh sb="0" eb="1">
      <t>サダム</t>
    </rPh>
    <rPh sb="2" eb="3">
      <t>イン</t>
    </rPh>
    <phoneticPr fontId="46"/>
  </si>
  <si>
    <t>幼児</t>
    <rPh sb="0" eb="2">
      <t>ヨウジ</t>
    </rPh>
    <phoneticPr fontId="46"/>
  </si>
  <si>
    <t>1～2歳</t>
    <rPh sb="3" eb="4">
      <t>サイ</t>
    </rPh>
    <phoneticPr fontId="46"/>
  </si>
  <si>
    <t>0歳</t>
    <rPh sb="1" eb="2">
      <t>サイ</t>
    </rPh>
    <phoneticPr fontId="46"/>
  </si>
  <si>
    <t>計</t>
    <rPh sb="0" eb="1">
      <t>ケイ</t>
    </rPh>
    <phoneticPr fontId="46"/>
  </si>
  <si>
    <t>入
所
人
員</t>
    <rPh sb="0" eb="1">
      <t>イリ</t>
    </rPh>
    <rPh sb="2" eb="3">
      <t>トコロ</t>
    </rPh>
    <rPh sb="4" eb="5">
      <t>ヒト</t>
    </rPh>
    <rPh sb="6" eb="7">
      <t>イン</t>
    </rPh>
    <phoneticPr fontId="46"/>
  </si>
  <si>
    <t>幼
児</t>
    <rPh sb="0" eb="1">
      <t>ヨウ</t>
    </rPh>
    <rPh sb="2" eb="3">
      <t>コ</t>
    </rPh>
    <phoneticPr fontId="46"/>
  </si>
  <si>
    <t>5歳</t>
    <rPh sb="1" eb="2">
      <t>サイ</t>
    </rPh>
    <phoneticPr fontId="46"/>
  </si>
  <si>
    <t>4歳</t>
    <rPh sb="1" eb="2">
      <t>サイ</t>
    </rPh>
    <phoneticPr fontId="46"/>
  </si>
  <si>
    <t>3歳</t>
    <rPh sb="1" eb="2">
      <t>サイ</t>
    </rPh>
    <phoneticPr fontId="46"/>
  </si>
  <si>
    <t>乳
児</t>
    <rPh sb="0" eb="1">
      <t>チチ</t>
    </rPh>
    <rPh sb="2" eb="3">
      <t>コ</t>
    </rPh>
    <phoneticPr fontId="46"/>
  </si>
  <si>
    <t>2歳</t>
    <rPh sb="1" eb="2">
      <t>サイ</t>
    </rPh>
    <phoneticPr fontId="46"/>
  </si>
  <si>
    <t>1歳</t>
    <rPh sb="1" eb="2">
      <t>サイ</t>
    </rPh>
    <phoneticPr fontId="46"/>
  </si>
  <si>
    <t>職
員
数</t>
    <rPh sb="0" eb="1">
      <t>ショク</t>
    </rPh>
    <rPh sb="2" eb="3">
      <t>イン</t>
    </rPh>
    <rPh sb="4" eb="5">
      <t>カズ</t>
    </rPh>
    <phoneticPr fontId="46"/>
  </si>
  <si>
    <t>所長</t>
    <rPh sb="0" eb="2">
      <t>ショチョウ</t>
    </rPh>
    <phoneticPr fontId="46"/>
  </si>
  <si>
    <t>保育士</t>
    <rPh sb="0" eb="2">
      <t>ホイク</t>
    </rPh>
    <rPh sb="2" eb="3">
      <t>シ</t>
    </rPh>
    <phoneticPr fontId="46"/>
  </si>
  <si>
    <t>調理員</t>
    <rPh sb="0" eb="3">
      <t>チョウリイン</t>
    </rPh>
    <phoneticPr fontId="46"/>
  </si>
  <si>
    <t>注　（  ）内の数字は内数とし、公立：臨時職員、私立：常勤的非常勤職員を表します。</t>
    <phoneticPr fontId="36"/>
  </si>
  <si>
    <t>給付費</t>
    <rPh sb="0" eb="2">
      <t>キュウフ</t>
    </rPh>
    <rPh sb="2" eb="3">
      <t>ヒ</t>
    </rPh>
    <phoneticPr fontId="36"/>
  </si>
  <si>
    <t>1. 幼稚園の概況</t>
    <rPh sb="3" eb="6">
      <t>ヨウチエン</t>
    </rPh>
    <rPh sb="7" eb="9">
      <t>ガイキョウ</t>
    </rPh>
    <phoneticPr fontId="37"/>
  </si>
  <si>
    <t>単位：園、人</t>
    <rPh sb="3" eb="4">
      <t>エン</t>
    </rPh>
    <phoneticPr fontId="46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</si>
  <si>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</si>
  <si>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</si>
  <si>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</si>
  <si>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2">
      <t>ショクイン</t>
    </rPh>
    <rPh sb="2" eb="3">
      <t>スウ</t>
    </rPh>
    <phoneticPr fontId="5"/>
  </si>
  <si>
    <t>年次</t>
    <rPh sb="0" eb="2">
      <t>ネンジ</t>
    </rPh>
    <phoneticPr fontId="5"/>
  </si>
  <si>
    <t>３歳児</t>
    <rPh sb="1" eb="3">
      <t>サイジ</t>
    </rPh>
    <phoneticPr fontId="5"/>
  </si>
  <si>
    <t>４歳児</t>
    <rPh sb="1" eb="3">
      <t>サイジ</t>
    </rPh>
    <phoneticPr fontId="5"/>
  </si>
  <si>
    <t>５歳児</t>
    <rPh sb="1" eb="3">
      <t>サイジ</t>
    </rPh>
    <phoneticPr fontId="5"/>
  </si>
  <si>
    <t>注　教員数、職員数は本務者のみです。</t>
    <rPh sb="0" eb="1">
      <t>チュウ</t>
    </rPh>
    <rPh sb="2" eb="4">
      <t>キョウイン</t>
    </rPh>
    <rPh sb="4" eb="5">
      <t>カズ</t>
    </rPh>
    <rPh sb="6" eb="9">
      <t>ショクインスウ</t>
    </rPh>
    <rPh sb="10" eb="13">
      <t>ホンムシャ</t>
    </rPh>
    <phoneticPr fontId="5"/>
  </si>
  <si>
    <t>各年5月1日現在　学校基本調査</t>
  </si>
  <si>
    <t>2. 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37"/>
  </si>
  <si>
    <t>3．小学校の概況①</t>
    <rPh sb="2" eb="5">
      <t>ショウガッコウ</t>
    </rPh>
    <rPh sb="6" eb="8">
      <t>ガイキョウ</t>
    </rPh>
    <phoneticPr fontId="37"/>
  </si>
  <si>
    <t>単位：校、学級、人</t>
    <rPh sb="3" eb="4">
      <t>コウ</t>
    </rPh>
    <rPh sb="5" eb="7">
      <t>ガッキュウ</t>
    </rPh>
    <phoneticPr fontId="46"/>
  </si>
  <si>
    <t>学校数</t>
    <rPh sb="0" eb="2">
      <t>ガッコウ</t>
    </rPh>
    <rPh sb="2" eb="3">
      <t>スウ</t>
    </rPh>
    <phoneticPr fontId="5"/>
  </si>
  <si>
    <t>学級数</t>
    <rPh sb="0" eb="2">
      <t>ガッキュウ</t>
    </rPh>
    <rPh sb="2" eb="3">
      <t>スウ</t>
    </rPh>
    <phoneticPr fontId="5"/>
  </si>
  <si>
    <t>児童数</t>
    <rPh sb="0" eb="2">
      <t>ジドウ</t>
    </rPh>
    <rPh sb="2" eb="3">
      <t>スウ</t>
    </rPh>
    <phoneticPr fontId="5"/>
  </si>
  <si>
    <t>1年</t>
    <rPh sb="1" eb="2">
      <t>ネン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</si>
  <si>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</si>
  <si>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</si>
  <si>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４年</t>
    <rPh sb="1" eb="2">
      <t>ネン</t>
    </rPh>
    <phoneticPr fontId="5"/>
  </si>
  <si>
    <t>５年</t>
    <rPh sb="1" eb="2">
      <t>ネン</t>
    </rPh>
    <phoneticPr fontId="5"/>
  </si>
  <si>
    <t>６年</t>
    <rPh sb="1" eb="2">
      <t>ネン</t>
    </rPh>
    <phoneticPr fontId="5"/>
  </si>
  <si>
    <t>寺西</t>
    <rPh sb="0" eb="2">
      <t>テラニシ</t>
    </rPh>
    <phoneticPr fontId="5"/>
  </si>
  <si>
    <t>郷田</t>
    <rPh sb="0" eb="2">
      <t>ゴウタ</t>
    </rPh>
    <phoneticPr fontId="5"/>
  </si>
  <si>
    <t>板城</t>
    <rPh sb="0" eb="2">
      <t>イタキ</t>
    </rPh>
    <phoneticPr fontId="5"/>
  </si>
  <si>
    <t>三永</t>
    <rPh sb="0" eb="2">
      <t>ミナガ</t>
    </rPh>
    <phoneticPr fontId="5"/>
  </si>
  <si>
    <t>東西条</t>
    <rPh sb="0" eb="1">
      <t>ヒガシ</t>
    </rPh>
    <rPh sb="1" eb="3">
      <t>サイジョウ</t>
    </rPh>
    <phoneticPr fontId="5"/>
  </si>
  <si>
    <t>平岩</t>
    <rPh sb="0" eb="2">
      <t>ヒライワ</t>
    </rPh>
    <phoneticPr fontId="5"/>
  </si>
  <si>
    <t>御薗宇</t>
    <rPh sb="0" eb="3">
      <t>ミソノウ</t>
    </rPh>
    <phoneticPr fontId="5"/>
  </si>
  <si>
    <t>三ツ城</t>
    <rPh sb="0" eb="1">
      <t>ミッ</t>
    </rPh>
    <rPh sb="2" eb="3">
      <t>ジョウ</t>
    </rPh>
    <phoneticPr fontId="5"/>
  </si>
  <si>
    <t>龍王</t>
    <rPh sb="0" eb="1">
      <t>リュウ</t>
    </rPh>
    <rPh sb="1" eb="2">
      <t>オウ</t>
    </rPh>
    <phoneticPr fontId="5"/>
  </si>
  <si>
    <t>注　学級数には複式学級・特別支援学級を含む。教員数、職員数は本務者のみです。</t>
    <rPh sb="0" eb="1">
      <t>チュウ</t>
    </rPh>
    <rPh sb="2" eb="4">
      <t>ガッキュウ</t>
    </rPh>
    <rPh sb="4" eb="5">
      <t>カズ</t>
    </rPh>
    <rPh sb="7" eb="9">
      <t>フクシキ</t>
    </rPh>
    <rPh sb="9" eb="11">
      <t>ガッキュウ</t>
    </rPh>
    <rPh sb="12" eb="14">
      <t>トクベツ</t>
    </rPh>
    <rPh sb="14" eb="16">
      <t>シエン</t>
    </rPh>
    <rPh sb="16" eb="18">
      <t>ガッキュウ</t>
    </rPh>
    <rPh sb="19" eb="20">
      <t>フク</t>
    </rPh>
    <rPh sb="22" eb="24">
      <t>キョウイン</t>
    </rPh>
    <rPh sb="24" eb="25">
      <t>カズ</t>
    </rPh>
    <rPh sb="26" eb="29">
      <t>ショクインスウ</t>
    </rPh>
    <rPh sb="30" eb="32">
      <t>ホンム</t>
    </rPh>
    <rPh sb="32" eb="33">
      <t>シャ</t>
    </rPh>
    <phoneticPr fontId="5"/>
  </si>
  <si>
    <t>学事課</t>
    <rPh sb="0" eb="2">
      <t>ガクジ</t>
    </rPh>
    <rPh sb="2" eb="3">
      <t>カ</t>
    </rPh>
    <phoneticPr fontId="5"/>
  </si>
  <si>
    <t>八本松</t>
    <rPh sb="0" eb="3">
      <t>ハチホンマツ</t>
    </rPh>
    <phoneticPr fontId="35"/>
  </si>
  <si>
    <t>高美が丘</t>
    <rPh sb="0" eb="2">
      <t>タカミ</t>
    </rPh>
    <rPh sb="3" eb="4">
      <t>オカ</t>
    </rPh>
    <phoneticPr fontId="35"/>
  </si>
  <si>
    <t>豊栄</t>
    <rPh sb="0" eb="2">
      <t>トヨサカ</t>
    </rPh>
    <phoneticPr fontId="35"/>
  </si>
  <si>
    <t>河内</t>
    <rPh sb="0" eb="2">
      <t>コウチ</t>
    </rPh>
    <phoneticPr fontId="35"/>
  </si>
  <si>
    <t>4. 中学校の概況</t>
    <phoneticPr fontId="37"/>
  </si>
  <si>
    <t>生徒数</t>
    <rPh sb="0" eb="3">
      <t>セイトスウ</t>
    </rPh>
    <phoneticPr fontId="5"/>
  </si>
  <si>
    <t>１年生</t>
    <rPh sb="1" eb="3">
      <t>ネンセイ</t>
    </rPh>
    <phoneticPr fontId="5"/>
  </si>
  <si>
    <t>２年生</t>
    <rPh sb="1" eb="3">
      <t>ネンセイ</t>
    </rPh>
    <phoneticPr fontId="5"/>
  </si>
  <si>
    <t>３年生</t>
    <rPh sb="1" eb="3">
      <t>ネンセイ</t>
    </rPh>
    <phoneticPr fontId="5"/>
  </si>
  <si>
    <t>西条</t>
    <rPh sb="0" eb="2">
      <t>サイジョウ</t>
    </rPh>
    <phoneticPr fontId="35"/>
  </si>
  <si>
    <t>向陽</t>
    <rPh sb="0" eb="2">
      <t>コウヨウ</t>
    </rPh>
    <phoneticPr fontId="35"/>
  </si>
  <si>
    <t>中央</t>
    <rPh sb="0" eb="2">
      <t>チュウオウ</t>
    </rPh>
    <phoneticPr fontId="35"/>
  </si>
  <si>
    <t>松賀</t>
    <rPh sb="0" eb="2">
      <t>マツガ</t>
    </rPh>
    <phoneticPr fontId="35"/>
  </si>
  <si>
    <t>磯松</t>
    <rPh sb="0" eb="2">
      <t>イソマツ</t>
    </rPh>
    <phoneticPr fontId="35"/>
  </si>
  <si>
    <t>もみじ</t>
    <phoneticPr fontId="35"/>
  </si>
  <si>
    <t>志和</t>
    <rPh sb="0" eb="2">
      <t>シワ</t>
    </rPh>
    <phoneticPr fontId="35"/>
  </si>
  <si>
    <t>高屋</t>
    <rPh sb="0" eb="2">
      <t>タカヤ</t>
    </rPh>
    <phoneticPr fontId="35"/>
  </si>
  <si>
    <t>黒瀬</t>
    <rPh sb="0" eb="2">
      <t>クロセ</t>
    </rPh>
    <phoneticPr fontId="35"/>
  </si>
  <si>
    <t>福富</t>
    <rPh sb="0" eb="2">
      <t>フクトミ</t>
    </rPh>
    <phoneticPr fontId="35"/>
  </si>
  <si>
    <t>安芸津</t>
    <rPh sb="0" eb="3">
      <t>アキツ</t>
    </rPh>
    <phoneticPr fontId="35"/>
  </si>
  <si>
    <t>注　学級数には特別支援学級を含む。教員数、職員数は本務者のみです。</t>
    <rPh sb="0" eb="1">
      <t>チュウ</t>
    </rPh>
    <rPh sb="2" eb="4">
      <t>ガッキュウ</t>
    </rPh>
    <rPh sb="4" eb="5">
      <t>カズ</t>
    </rPh>
    <rPh sb="7" eb="9">
      <t>トクベツ</t>
    </rPh>
    <rPh sb="9" eb="11">
      <t>シエン</t>
    </rPh>
    <rPh sb="11" eb="13">
      <t>ガッキュウ</t>
    </rPh>
    <rPh sb="14" eb="15">
      <t>フク</t>
    </rPh>
    <rPh sb="17" eb="19">
      <t>キョウイン</t>
    </rPh>
    <rPh sb="19" eb="20">
      <t>カズ</t>
    </rPh>
    <rPh sb="21" eb="24">
      <t>ショクインスウ</t>
    </rPh>
    <rPh sb="25" eb="27">
      <t>ホンム</t>
    </rPh>
    <rPh sb="27" eb="28">
      <t>シャ</t>
    </rPh>
    <phoneticPr fontId="5"/>
  </si>
  <si>
    <t>5．中学校の卒業者の進路状況（公立）</t>
    <rPh sb="2" eb="5">
      <t>チュウガッコウ</t>
    </rPh>
    <rPh sb="6" eb="9">
      <t>ソツギョウシャ</t>
    </rPh>
    <rPh sb="10" eb="12">
      <t>シンロ</t>
    </rPh>
    <rPh sb="12" eb="14">
      <t>ジョウキョウ</t>
    </rPh>
    <rPh sb="15" eb="17">
      <t>コウリツ</t>
    </rPh>
    <phoneticPr fontId="46"/>
  </si>
  <si>
    <t>卒　業</t>
    <rPh sb="0" eb="1">
      <t>ソツ</t>
    </rPh>
    <rPh sb="2" eb="3">
      <t>ギョウ</t>
    </rPh>
    <phoneticPr fontId="46"/>
  </si>
  <si>
    <t>進　学</t>
    <rPh sb="0" eb="1">
      <t>ススム</t>
    </rPh>
    <rPh sb="2" eb="3">
      <t>ガク</t>
    </rPh>
    <phoneticPr fontId="46"/>
  </si>
  <si>
    <t>就　職</t>
    <rPh sb="0" eb="1">
      <t>シュウ</t>
    </rPh>
    <rPh sb="2" eb="3">
      <t>ショク</t>
    </rPh>
    <phoneticPr fontId="46"/>
  </si>
  <si>
    <t>進学率</t>
    <rPh sb="0" eb="2">
      <t>シンガク</t>
    </rPh>
    <rPh sb="2" eb="3">
      <t>リツ</t>
    </rPh>
    <phoneticPr fontId="46"/>
  </si>
  <si>
    <t>各年5月1日現在　学校基本調査</t>
    <rPh sb="0" eb="2">
      <t>カクネン</t>
    </rPh>
    <rPh sb="3" eb="4">
      <t>ガツ</t>
    </rPh>
    <rPh sb="5" eb="6">
      <t>ニチ</t>
    </rPh>
    <rPh sb="6" eb="8">
      <t>ゲンザイ</t>
    </rPh>
    <rPh sb="9" eb="11">
      <t>ガッコウ</t>
    </rPh>
    <rPh sb="11" eb="13">
      <t>キホン</t>
    </rPh>
    <rPh sb="13" eb="15">
      <t>チョウサ</t>
    </rPh>
    <phoneticPr fontId="46"/>
  </si>
  <si>
    <t>10. 高等学校の概況</t>
    <rPh sb="4" eb="6">
      <t>コウトウ</t>
    </rPh>
    <rPh sb="6" eb="8">
      <t>ガッコウ</t>
    </rPh>
    <phoneticPr fontId="37"/>
  </si>
  <si>
    <t>単位：学校、学級、人</t>
    <rPh sb="3" eb="5">
      <t>ガッコウ</t>
    </rPh>
    <rPh sb="6" eb="8">
      <t>ガッキュウ</t>
    </rPh>
    <phoneticPr fontId="46"/>
  </si>
  <si>
    <t>４年生</t>
    <rPh sb="1" eb="3">
      <t>ネンセイ</t>
    </rPh>
    <phoneticPr fontId="5"/>
  </si>
  <si>
    <t>注1　専攻科は含まない。</t>
    <rPh sb="0" eb="1">
      <t>チュウ</t>
    </rPh>
    <rPh sb="3" eb="6">
      <t>センコウカ</t>
    </rPh>
    <rPh sb="7" eb="8">
      <t>フク</t>
    </rPh>
    <phoneticPr fontId="5"/>
  </si>
  <si>
    <t>各年5月1日現在　学校基本調査</t>
    <phoneticPr fontId="5"/>
  </si>
  <si>
    <t>　 2　学校数は延べ数で、( )は併置校数である。</t>
    <phoneticPr fontId="5"/>
  </si>
  <si>
    <t>学生数</t>
    <rPh sb="0" eb="3">
      <t>ガクセイスウ</t>
    </rPh>
    <phoneticPr fontId="46"/>
  </si>
  <si>
    <t>総数</t>
    <rPh sb="0" eb="2">
      <t>ソウスウ</t>
    </rPh>
    <phoneticPr fontId="37"/>
  </si>
  <si>
    <t>男</t>
    <rPh sb="0" eb="1">
      <t>オトコ</t>
    </rPh>
    <phoneticPr fontId="37"/>
  </si>
  <si>
    <t>女</t>
    <rPh sb="0" eb="1">
      <t>オンナ</t>
    </rPh>
    <phoneticPr fontId="37"/>
  </si>
  <si>
    <t>大　学　計</t>
    <rPh sb="0" eb="1">
      <t>ダイ</t>
    </rPh>
    <rPh sb="2" eb="3">
      <t>ガク</t>
    </rPh>
    <rPh sb="4" eb="5">
      <t>ケイ</t>
    </rPh>
    <phoneticPr fontId="5"/>
  </si>
  <si>
    <t>広島大学
東広島キャンパス</t>
    <rPh sb="0" eb="2">
      <t>ヒロシマ</t>
    </rPh>
    <rPh sb="2" eb="4">
      <t>ダイガク</t>
    </rPh>
    <rPh sb="5" eb="8">
      <t>ヒガシヒロシマ</t>
    </rPh>
    <phoneticPr fontId="37"/>
  </si>
  <si>
    <t>学部</t>
    <rPh sb="0" eb="2">
      <t>ガクブ</t>
    </rPh>
    <phoneticPr fontId="37"/>
  </si>
  <si>
    <t>大学院</t>
    <rPh sb="0" eb="3">
      <t>ダイガクイン</t>
    </rPh>
    <phoneticPr fontId="37"/>
  </si>
  <si>
    <t>（専攻科）
特別支援教育特別専攻科　</t>
    <phoneticPr fontId="46"/>
  </si>
  <si>
    <t>近畿大学工学部</t>
    <rPh sb="0" eb="2">
      <t>キンキ</t>
    </rPh>
    <rPh sb="2" eb="4">
      <t>ダイガク</t>
    </rPh>
    <rPh sb="4" eb="7">
      <t>コウガクブ</t>
    </rPh>
    <phoneticPr fontId="37"/>
  </si>
  <si>
    <t>広島国際大学
東広島キャンパス</t>
    <rPh sb="0" eb="2">
      <t>ヒロシマ</t>
    </rPh>
    <rPh sb="2" eb="4">
      <t>コクサイ</t>
    </rPh>
    <rPh sb="4" eb="6">
      <t>ダイガク</t>
    </rPh>
    <rPh sb="7" eb="10">
      <t>ヒガシヒロシマ</t>
    </rPh>
    <phoneticPr fontId="37"/>
  </si>
  <si>
    <t>13．図書館利用統計（貸出しの指標）</t>
    <phoneticPr fontId="46"/>
  </si>
  <si>
    <t>年度末人口
（外国人含む）</t>
    <rPh sb="7" eb="9">
      <t>ガイコク</t>
    </rPh>
    <rPh sb="9" eb="10">
      <t>ジン</t>
    </rPh>
    <rPh sb="10" eb="11">
      <t>フク</t>
    </rPh>
    <phoneticPr fontId="46"/>
  </si>
  <si>
    <t>(人)</t>
    <rPh sb="1" eb="2">
      <t>ニン</t>
    </rPh>
    <phoneticPr fontId="46"/>
  </si>
  <si>
    <t>図書費決算額</t>
  </si>
  <si>
    <t>(円)</t>
    <rPh sb="1" eb="2">
      <t>エン</t>
    </rPh>
    <phoneticPr fontId="46"/>
  </si>
  <si>
    <t>蔵書冊数</t>
    <phoneticPr fontId="46"/>
  </si>
  <si>
    <t>(冊)</t>
    <rPh sb="1" eb="2">
      <t>サツ</t>
    </rPh>
    <phoneticPr fontId="46"/>
  </si>
  <si>
    <t xml:space="preserve">   一般書</t>
    <phoneticPr fontId="46"/>
  </si>
  <si>
    <t xml:space="preserve">   児童書</t>
    <phoneticPr fontId="46"/>
  </si>
  <si>
    <t>視聴覚資料所蔵数</t>
    <rPh sb="0" eb="3">
      <t>シチョウカク</t>
    </rPh>
    <rPh sb="3" eb="5">
      <t>シリョウ</t>
    </rPh>
    <rPh sb="5" eb="7">
      <t>ショゾウ</t>
    </rPh>
    <rPh sb="7" eb="8">
      <t>スウ</t>
    </rPh>
    <phoneticPr fontId="46"/>
  </si>
  <si>
    <t>(点)</t>
    <rPh sb="1" eb="2">
      <t>テン</t>
    </rPh>
    <phoneticPr fontId="46"/>
  </si>
  <si>
    <t>雑誌受入タイトル数</t>
    <rPh sb="0" eb="2">
      <t>ザッシ</t>
    </rPh>
    <rPh sb="2" eb="4">
      <t>ウケイレ</t>
    </rPh>
    <rPh sb="8" eb="9">
      <t>スウ</t>
    </rPh>
    <phoneticPr fontId="46"/>
  </si>
  <si>
    <t>年間受入冊数</t>
    <phoneticPr fontId="46"/>
  </si>
  <si>
    <t xml:space="preserve">   一般書</t>
    <phoneticPr fontId="46"/>
  </si>
  <si>
    <t>年間貸出冊数</t>
    <phoneticPr fontId="46"/>
  </si>
  <si>
    <t>年間視聴覚資料 
貸出点数</t>
    <rPh sb="0" eb="2">
      <t>ネンカン</t>
    </rPh>
    <rPh sb="2" eb="5">
      <t>シチョウカク</t>
    </rPh>
    <rPh sb="5" eb="7">
      <t>シリョウ</t>
    </rPh>
    <rPh sb="9" eb="11">
      <t>カシダシ</t>
    </rPh>
    <rPh sb="11" eb="13">
      <t>テンスウ</t>
    </rPh>
    <phoneticPr fontId="46"/>
  </si>
  <si>
    <t>年間雑誌貸出冊数</t>
    <rPh sb="0" eb="2">
      <t>ネンカン</t>
    </rPh>
    <rPh sb="2" eb="4">
      <t>ザッシ</t>
    </rPh>
    <rPh sb="4" eb="6">
      <t>カシダシ</t>
    </rPh>
    <rPh sb="6" eb="7">
      <t>サツ</t>
    </rPh>
    <rPh sb="7" eb="8">
      <t>サッスウ</t>
    </rPh>
    <phoneticPr fontId="46"/>
  </si>
  <si>
    <t>年間予約・リクエスト
サービス冊数</t>
    <rPh sb="0" eb="2">
      <t>ネンカン</t>
    </rPh>
    <rPh sb="2" eb="4">
      <t>ヨヤク</t>
    </rPh>
    <rPh sb="15" eb="16">
      <t>サツ</t>
    </rPh>
    <rPh sb="16" eb="17">
      <t>スウ</t>
    </rPh>
    <phoneticPr fontId="46"/>
  </si>
  <si>
    <t>年間利用者数</t>
    <phoneticPr fontId="46"/>
  </si>
  <si>
    <t>市民一人当たりの 
蔵書冊数</t>
    <phoneticPr fontId="46"/>
  </si>
  <si>
    <t>市民一人当たりの 
貸出冊点数</t>
    <rPh sb="13" eb="14">
      <t>テン</t>
    </rPh>
    <phoneticPr fontId="46"/>
  </si>
  <si>
    <t>注1　市民一人当たりの図書費：図書費／人口　　　市民一人当たりの蔵書冊数：蔵書冊数／人口　　　　　　　　　　　　　　　　　　　　　　　　</t>
    <rPh sb="0" eb="1">
      <t>チュウ</t>
    </rPh>
    <phoneticPr fontId="46"/>
  </si>
  <si>
    <t>生涯学習課</t>
    <rPh sb="0" eb="5">
      <t>ショウガイガクシュウカ</t>
    </rPh>
    <phoneticPr fontId="46"/>
  </si>
  <si>
    <t xml:space="preserve">　 2　市民一人当たりの受入冊数：年間受入冊数／人口　　  </t>
    <phoneticPr fontId="46"/>
  </si>
  <si>
    <t>　 3　市民一人当たりの貸出冊点数：（年間貸出冊数＋年間雑誌貸出冊数＋年間視聴覚資料貸出点数）／人口</t>
    <rPh sb="15" eb="16">
      <t>テン</t>
    </rPh>
    <rPh sb="19" eb="21">
      <t>ネンカン</t>
    </rPh>
    <rPh sb="26" eb="28">
      <t>ネンカン</t>
    </rPh>
    <rPh sb="28" eb="30">
      <t>ザッシ</t>
    </rPh>
    <rPh sb="30" eb="32">
      <t>カシダ</t>
    </rPh>
    <rPh sb="32" eb="34">
      <t>サッスウ</t>
    </rPh>
    <rPh sb="35" eb="37">
      <t>ネンカン</t>
    </rPh>
    <rPh sb="37" eb="40">
      <t>シチョウカク</t>
    </rPh>
    <rPh sb="40" eb="42">
      <t>シリョウ</t>
    </rPh>
    <rPh sb="42" eb="44">
      <t>カシダ</t>
    </rPh>
    <rPh sb="44" eb="46">
      <t>テンスウ</t>
    </rPh>
    <phoneticPr fontId="36"/>
  </si>
  <si>
    <t>　 4　利用登録率：登録者数／人口×100</t>
    <rPh sb="4" eb="6">
      <t>リヨウ</t>
    </rPh>
    <phoneticPr fontId="46"/>
  </si>
  <si>
    <t>　 5　蔵書回転率：貸出冊数／蔵書冊数　蔵書1冊あたりの年間平均貸出回数</t>
    <rPh sb="4" eb="6">
      <t>ゾウショ</t>
    </rPh>
    <phoneticPr fontId="5"/>
  </si>
  <si>
    <t>　 6　H27以降に登録者数の減少が見られるのは、5年間利用がない登録者を定期的に抹消することとしたためです。</t>
    <rPh sb="7" eb="9">
      <t>イコウ</t>
    </rPh>
    <rPh sb="10" eb="12">
      <t>トウロク</t>
    </rPh>
    <rPh sb="18" eb="19">
      <t>ミ</t>
    </rPh>
    <rPh sb="33" eb="36">
      <t>トウロクシャ</t>
    </rPh>
    <rPh sb="41" eb="43">
      <t>マッショウ</t>
    </rPh>
    <phoneticPr fontId="5"/>
  </si>
  <si>
    <t>15. 東広島市立美術館利用状況</t>
    <rPh sb="4" eb="7">
      <t>ヒガシヒロシマ</t>
    </rPh>
    <rPh sb="7" eb="9">
      <t>シリツ</t>
    </rPh>
    <rPh sb="9" eb="12">
      <t>ビジュツカン</t>
    </rPh>
    <rPh sb="12" eb="14">
      <t>リヨウ</t>
    </rPh>
    <rPh sb="14" eb="16">
      <t>ジョウキョウ</t>
    </rPh>
    <phoneticPr fontId="37"/>
  </si>
  <si>
    <t>単位：日、人</t>
    <rPh sb="0" eb="2">
      <t>タンイ</t>
    </rPh>
    <rPh sb="3" eb="4">
      <t>ニチ</t>
    </rPh>
    <rPh sb="5" eb="6">
      <t>ヒト</t>
    </rPh>
    <phoneticPr fontId="5"/>
  </si>
  <si>
    <t>開館日数</t>
    <rPh sb="0" eb="2">
      <t>カイカン</t>
    </rPh>
    <rPh sb="2" eb="4">
      <t>ニッスウ</t>
    </rPh>
    <phoneticPr fontId="5"/>
  </si>
  <si>
    <t>一般</t>
    <rPh sb="0" eb="2">
      <t>イッパン</t>
    </rPh>
    <phoneticPr fontId="5"/>
  </si>
  <si>
    <t>大学生</t>
    <rPh sb="0" eb="2">
      <t>ダイガク</t>
    </rPh>
    <rPh sb="2" eb="3">
      <t>セイ</t>
    </rPh>
    <phoneticPr fontId="5"/>
  </si>
  <si>
    <t>高校生以下</t>
    <rPh sb="0" eb="3">
      <t>コウコウセイ</t>
    </rPh>
    <rPh sb="3" eb="5">
      <t>イカ</t>
    </rPh>
    <phoneticPr fontId="5"/>
  </si>
  <si>
    <t>文化課</t>
    <rPh sb="0" eb="2">
      <t>ブンカ</t>
    </rPh>
    <rPh sb="2" eb="3">
      <t>カ</t>
    </rPh>
    <phoneticPr fontId="5"/>
  </si>
  <si>
    <t>一般・大学生</t>
    <rPh sb="0" eb="2">
      <t>イッパン</t>
    </rPh>
    <rPh sb="3" eb="6">
      <t>ダイガクセイ</t>
    </rPh>
    <phoneticPr fontId="5"/>
  </si>
  <si>
    <t>1. 一般職業紹介状況</t>
    <rPh sb="3" eb="5">
      <t>イッパン</t>
    </rPh>
    <rPh sb="5" eb="7">
      <t>ショクギョウ</t>
    </rPh>
    <rPh sb="7" eb="9">
      <t>ショウカイ</t>
    </rPh>
    <rPh sb="9" eb="11">
      <t>ジョウキョウ</t>
    </rPh>
    <phoneticPr fontId="46"/>
  </si>
  <si>
    <t>区分</t>
    <rPh sb="0" eb="2">
      <t>クブン</t>
    </rPh>
    <phoneticPr fontId="92"/>
  </si>
  <si>
    <t>求    職    者    数</t>
    <phoneticPr fontId="46"/>
  </si>
  <si>
    <t>就 職 者 数</t>
    <rPh sb="0" eb="1">
      <t>シュウ</t>
    </rPh>
    <rPh sb="2" eb="3">
      <t>ショク</t>
    </rPh>
    <rPh sb="4" eb="5">
      <t>シャ</t>
    </rPh>
    <rPh sb="6" eb="7">
      <t>スウ</t>
    </rPh>
    <phoneticPr fontId="36"/>
  </si>
  <si>
    <t>求     人     数</t>
    <phoneticPr fontId="46"/>
  </si>
  <si>
    <t>有効求人倍率</t>
    <phoneticPr fontId="5"/>
  </si>
  <si>
    <t>平均月間有効求職者数</t>
    <phoneticPr fontId="46"/>
  </si>
  <si>
    <t>新  規
求人数</t>
    <phoneticPr fontId="36"/>
  </si>
  <si>
    <t>平均月間有効求人数</t>
    <phoneticPr fontId="46"/>
  </si>
  <si>
    <t>就職率</t>
    <rPh sb="0" eb="2">
      <t>シュウショク</t>
    </rPh>
    <rPh sb="2" eb="3">
      <t>リツ</t>
    </rPh>
    <phoneticPr fontId="36"/>
  </si>
  <si>
    <t>年度</t>
    <rPh sb="0" eb="2">
      <t>ネンド</t>
    </rPh>
    <phoneticPr fontId="36"/>
  </si>
  <si>
    <t>男</t>
    <rPh sb="0" eb="1">
      <t>オトコ</t>
    </rPh>
    <phoneticPr fontId="36"/>
  </si>
  <si>
    <t>女</t>
    <rPh sb="0" eb="1">
      <t>オンナ</t>
    </rPh>
    <phoneticPr fontId="36"/>
  </si>
  <si>
    <t>注1　パ－トを含んでいます。</t>
    <phoneticPr fontId="46"/>
  </si>
  <si>
    <t>広島西条公共職業安定所</t>
    <phoneticPr fontId="92"/>
  </si>
  <si>
    <t>　 2　性別未回答分を含むため、男女の計と総数は同一になりません。</t>
    <rPh sb="4" eb="6">
      <t>セイベツ</t>
    </rPh>
    <rPh sb="6" eb="9">
      <t>ミカイトウ</t>
    </rPh>
    <rPh sb="9" eb="10">
      <t>ブン</t>
    </rPh>
    <rPh sb="11" eb="12">
      <t>フク</t>
    </rPh>
    <phoneticPr fontId="5"/>
  </si>
  <si>
    <t>2．産業別新規求人状況</t>
    <phoneticPr fontId="46"/>
  </si>
  <si>
    <t>農林
漁業</t>
    <rPh sb="0" eb="2">
      <t>ノウリン</t>
    </rPh>
    <rPh sb="3" eb="5">
      <t>ギョギョウ</t>
    </rPh>
    <phoneticPr fontId="12"/>
  </si>
  <si>
    <t>運輸・
通信業</t>
    <rPh sb="4" eb="6">
      <t>ツウシン</t>
    </rPh>
    <rPh sb="6" eb="7">
      <t>ギョウ</t>
    </rPh>
    <phoneticPr fontId="94"/>
  </si>
  <si>
    <t>卸売・
小売業</t>
    <rPh sb="4" eb="7">
      <t>コウリギョウ</t>
    </rPh>
    <phoneticPr fontId="94"/>
  </si>
  <si>
    <t>金融･
保険
不動産業</t>
    <rPh sb="0" eb="2">
      <t>キンユウ</t>
    </rPh>
    <rPh sb="4" eb="6">
      <t>ホケン</t>
    </rPh>
    <rPh sb="7" eb="10">
      <t>フドウサン</t>
    </rPh>
    <rPh sb="10" eb="11">
      <t>ギョウ</t>
    </rPh>
    <phoneticPr fontId="94"/>
  </si>
  <si>
    <t>宿泊業・
飲食
サービス業</t>
    <rPh sb="0" eb="2">
      <t>シュクハク</t>
    </rPh>
    <rPh sb="2" eb="3">
      <t>ギョウ</t>
    </rPh>
    <rPh sb="5" eb="7">
      <t>インショク</t>
    </rPh>
    <rPh sb="12" eb="13">
      <t>ギョウ</t>
    </rPh>
    <phoneticPr fontId="12"/>
  </si>
  <si>
    <t>その他
サービス業</t>
    <rPh sb="2" eb="3">
      <t>タ</t>
    </rPh>
    <rPh sb="8" eb="9">
      <t>ギョウ</t>
    </rPh>
    <phoneticPr fontId="12"/>
  </si>
  <si>
    <t>医療・
福祉</t>
    <rPh sb="0" eb="2">
      <t>イリョウ</t>
    </rPh>
    <rPh sb="4" eb="6">
      <t>フクシ</t>
    </rPh>
    <phoneticPr fontId="12"/>
  </si>
  <si>
    <t>その他</t>
    <rPh sb="2" eb="3">
      <t>タ</t>
    </rPh>
    <phoneticPr fontId="12"/>
  </si>
  <si>
    <t>注　日雇・新規学卒・パートを除いています。</t>
    <rPh sb="0" eb="1">
      <t>チュウ</t>
    </rPh>
    <phoneticPr fontId="46"/>
  </si>
  <si>
    <t>広島西条公共職業安定所</t>
    <phoneticPr fontId="92"/>
  </si>
  <si>
    <t>3．新規学卒者職業紹介状況</t>
    <phoneticPr fontId="46"/>
  </si>
  <si>
    <t>単位：人</t>
    <phoneticPr fontId="46"/>
  </si>
  <si>
    <t>中          学          校</t>
    <phoneticPr fontId="46"/>
  </si>
  <si>
    <t>高      等      学      校</t>
    <phoneticPr fontId="46"/>
  </si>
  <si>
    <t>卒業者数</t>
  </si>
  <si>
    <t>求職者数</t>
  </si>
  <si>
    <t>求 人 数</t>
  </si>
  <si>
    <t>就  職  者  数</t>
    <phoneticPr fontId="46"/>
  </si>
  <si>
    <t>うち管外</t>
    <phoneticPr fontId="46"/>
  </si>
  <si>
    <t>うち管外</t>
  </si>
  <si>
    <t>注　高等学校は、学校扱いを含みます。 就職者数には，縁故就職者を含みます。　　　</t>
    <rPh sb="0" eb="1">
      <t>チュウ</t>
    </rPh>
    <phoneticPr fontId="46"/>
  </si>
  <si>
    <t>広島西条公共職業安定所</t>
    <phoneticPr fontId="92"/>
  </si>
  <si>
    <t>4. 雇用保険給付状況</t>
    <rPh sb="3" eb="5">
      <t>コヨウ</t>
    </rPh>
    <rPh sb="5" eb="7">
      <t>ホケン</t>
    </rPh>
    <rPh sb="7" eb="9">
      <t>キュウフ</t>
    </rPh>
    <rPh sb="9" eb="11">
      <t>ジョウキョウ</t>
    </rPh>
    <phoneticPr fontId="46"/>
  </si>
  <si>
    <t>単位：人、千円</t>
    <phoneticPr fontId="46"/>
  </si>
  <si>
    <t>区分</t>
    <rPh sb="0" eb="2">
      <t>クブン</t>
    </rPh>
    <phoneticPr fontId="36"/>
  </si>
  <si>
    <t>受給資格決定件数</t>
    <phoneticPr fontId="46"/>
  </si>
  <si>
    <t>初 回 受 給 者 数</t>
    <phoneticPr fontId="46"/>
  </si>
  <si>
    <t>受給者実人員(月平均)</t>
    <phoneticPr fontId="46"/>
  </si>
  <si>
    <t>給付金額</t>
  </si>
  <si>
    <t>　男　</t>
  </si>
  <si>
    <t>　女　</t>
  </si>
  <si>
    <t>注　日雇を除いています。　　　　</t>
    <rPh sb="0" eb="1">
      <t>チュウ</t>
    </rPh>
    <phoneticPr fontId="46"/>
  </si>
  <si>
    <t>広島西条公共職業安定所</t>
    <phoneticPr fontId="46"/>
  </si>
  <si>
    <t>新規求職者数</t>
    <phoneticPr fontId="5"/>
  </si>
  <si>
    <t>１．犯 罪</t>
    <phoneticPr fontId="46"/>
  </si>
  <si>
    <t>単位：件</t>
    <phoneticPr fontId="46"/>
  </si>
  <si>
    <t>区分</t>
    <phoneticPr fontId="46"/>
  </si>
  <si>
    <t>総      数</t>
    <phoneticPr fontId="46"/>
  </si>
  <si>
    <t>凶  悪  犯</t>
    <phoneticPr fontId="46"/>
  </si>
  <si>
    <t>粗  暴  犯</t>
    <phoneticPr fontId="46"/>
  </si>
  <si>
    <t xml:space="preserve"> 窃  盗  犯</t>
    <phoneticPr fontId="46"/>
  </si>
  <si>
    <t>知  能  犯</t>
    <phoneticPr fontId="46"/>
  </si>
  <si>
    <t>風  俗  犯</t>
    <phoneticPr fontId="46"/>
  </si>
  <si>
    <t>そ  の  他</t>
    <phoneticPr fontId="46"/>
  </si>
  <si>
    <t>認知</t>
    <rPh sb="0" eb="2">
      <t>ニンチ</t>
    </rPh>
    <phoneticPr fontId="46"/>
  </si>
  <si>
    <t>検挙</t>
  </si>
  <si>
    <t>年次</t>
    <phoneticPr fontId="46"/>
  </si>
  <si>
    <t>件数</t>
  </si>
  <si>
    <t>注1　東広島警察署管内の状況です。　　　　　</t>
    <rPh sb="3" eb="6">
      <t>ヒガシヒロシマ</t>
    </rPh>
    <rPh sb="6" eb="9">
      <t>ケイサツショ</t>
    </rPh>
    <phoneticPr fontId="46"/>
  </si>
  <si>
    <t>東広島警察署</t>
    <rPh sb="0" eb="3">
      <t>ヒガシヒロシマ</t>
    </rPh>
    <rPh sb="3" eb="6">
      <t>ケイサツショ</t>
    </rPh>
    <phoneticPr fontId="46"/>
  </si>
  <si>
    <t>　 2　東広島警察署所管地域 ： 東広島市</t>
    <phoneticPr fontId="36"/>
  </si>
  <si>
    <t>2．月別交通事故発生状況</t>
    <phoneticPr fontId="46"/>
  </si>
  <si>
    <t>　　単位：人、件</t>
    <phoneticPr fontId="46"/>
  </si>
  <si>
    <t>年次</t>
    <rPh sb="0" eb="2">
      <t>ネンジ</t>
    </rPh>
    <phoneticPr fontId="36"/>
  </si>
  <si>
    <t>月　　　　　</t>
    <rPh sb="0" eb="1">
      <t>ツキ</t>
    </rPh>
    <phoneticPr fontId="46"/>
  </si>
  <si>
    <t>計</t>
  </si>
  <si>
    <t>死者</t>
  </si>
  <si>
    <t>傷者</t>
  </si>
  <si>
    <t>　 2　東広島警察署所管地域：東広島市</t>
    <phoneticPr fontId="36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</si>
  <si>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5"/>
  </si>
  <si>
    <t>1．歳入決算額（普通会計）</t>
  </si>
  <si>
    <t>単位：百万円</t>
  </si>
  <si>
    <t>年度　</t>
    <phoneticPr fontId="36"/>
  </si>
  <si>
    <t>地    方    税</t>
  </si>
  <si>
    <t>地 方 譲 与 税</t>
  </si>
  <si>
    <t>地 方 交 付 税</t>
  </si>
  <si>
    <t>国 庫 支 出 金</t>
  </si>
  <si>
    <t>地    方    債</t>
  </si>
  <si>
    <t>そ    の    他</t>
  </si>
  <si>
    <t>合          計</t>
  </si>
  <si>
    <t>財政課</t>
  </si>
  <si>
    <t>2．歳出決算額（目的別）</t>
  </si>
  <si>
    <t>年度　</t>
    <phoneticPr fontId="36"/>
  </si>
  <si>
    <t>議 会 ・ 総 務 費</t>
  </si>
  <si>
    <t>民生費</t>
    <phoneticPr fontId="36"/>
  </si>
  <si>
    <t>衛生費</t>
    <rPh sb="0" eb="3">
      <t>エイセイヒ</t>
    </rPh>
    <phoneticPr fontId="36"/>
  </si>
  <si>
    <t>労働費</t>
    <rPh sb="0" eb="2">
      <t>ロウドウ</t>
    </rPh>
    <rPh sb="2" eb="3">
      <t>ヒ</t>
    </rPh>
    <phoneticPr fontId="36"/>
  </si>
  <si>
    <t>農林水産業費</t>
    <phoneticPr fontId="36"/>
  </si>
  <si>
    <t>商工費</t>
    <rPh sb="0" eb="2">
      <t>ショウコウ</t>
    </rPh>
    <rPh sb="2" eb="3">
      <t>ヒ</t>
    </rPh>
    <phoneticPr fontId="36"/>
  </si>
  <si>
    <t>土木費</t>
    <rPh sb="0" eb="2">
      <t>ドボク</t>
    </rPh>
    <rPh sb="2" eb="3">
      <t>ヒ</t>
    </rPh>
    <phoneticPr fontId="36"/>
  </si>
  <si>
    <t>消防費</t>
    <rPh sb="0" eb="2">
      <t>ショウボウ</t>
    </rPh>
    <rPh sb="2" eb="3">
      <t>ヒ</t>
    </rPh>
    <phoneticPr fontId="36"/>
  </si>
  <si>
    <t>教育費</t>
    <rPh sb="0" eb="3">
      <t>キョウイクヒ</t>
    </rPh>
    <phoneticPr fontId="36"/>
  </si>
  <si>
    <t>災害復旧費</t>
    <rPh sb="0" eb="2">
      <t>サイガイ</t>
    </rPh>
    <rPh sb="2" eb="4">
      <t>フッキュウ</t>
    </rPh>
    <rPh sb="4" eb="5">
      <t>ヒ</t>
    </rPh>
    <phoneticPr fontId="36"/>
  </si>
  <si>
    <t>公債費</t>
    <rPh sb="0" eb="3">
      <t>コウサイヒ</t>
    </rPh>
    <phoneticPr fontId="36"/>
  </si>
  <si>
    <t>合計</t>
    <phoneticPr fontId="36"/>
  </si>
  <si>
    <t>2018
（平30）</t>
    <rPh sb="6" eb="7">
      <t>ヒラ</t>
    </rPh>
    <phoneticPr fontId="5"/>
  </si>
  <si>
    <t>　　　　注1　過去に遡り合併後の市域で数字を組み替えたものです。</t>
    <phoneticPr fontId="5"/>
  </si>
  <si>
    <t xml:space="preserve"> </t>
    <phoneticPr fontId="5"/>
  </si>
  <si>
    <t>H27</t>
    <phoneticPr fontId="5"/>
  </si>
  <si>
    <t>45歳～54歳</t>
    <phoneticPr fontId="5"/>
  </si>
  <si>
    <t>2016
（平28）</t>
    <rPh sb="6" eb="7">
      <t>ヘイ</t>
    </rPh>
    <phoneticPr fontId="46"/>
  </si>
  <si>
    <t>（単位：％）</t>
    <phoneticPr fontId="46"/>
  </si>
  <si>
    <t>（単位：所、％）</t>
    <phoneticPr fontId="46"/>
  </si>
  <si>
    <t>2016
(平28)</t>
    <rPh sb="6" eb="7">
      <t>ヘイ</t>
    </rPh>
    <phoneticPr fontId="36"/>
  </si>
  <si>
    <t>年間販売額</t>
    <phoneticPr fontId="36"/>
  </si>
  <si>
    <t>年間販売額
3,825億円</t>
    <rPh sb="11" eb="13">
      <t>オクエン</t>
    </rPh>
    <phoneticPr fontId="36"/>
  </si>
  <si>
    <t>事 業 所 数
1,373店</t>
    <rPh sb="0" eb="1">
      <t>コト</t>
    </rPh>
    <rPh sb="2" eb="3">
      <t>ギョウ</t>
    </rPh>
    <rPh sb="4" eb="5">
      <t>ショ</t>
    </rPh>
    <rPh sb="6" eb="7">
      <t>カズ</t>
    </rPh>
    <rPh sb="13" eb="14">
      <t>ミセ</t>
    </rPh>
    <phoneticPr fontId="36"/>
  </si>
  <si>
    <t>H22まで</t>
    <phoneticPr fontId="5"/>
  </si>
  <si>
    <t xml:space="preserve"> </t>
    <phoneticPr fontId="57"/>
  </si>
  <si>
    <t>共同住宅 １，2階建</t>
    <rPh sb="0" eb="2">
      <t>キョウドウ</t>
    </rPh>
    <rPh sb="2" eb="4">
      <t>ジュウタク</t>
    </rPh>
    <rPh sb="8" eb="10">
      <t>カイダ</t>
    </rPh>
    <phoneticPr fontId="36"/>
  </si>
  <si>
    <t>共同住宅 3～5階建</t>
    <rPh sb="0" eb="2">
      <t>キョウドウ</t>
    </rPh>
    <rPh sb="2" eb="4">
      <t>ジュウタク</t>
    </rPh>
    <rPh sb="8" eb="10">
      <t>カイダ</t>
    </rPh>
    <phoneticPr fontId="36"/>
  </si>
  <si>
    <t>共同住宅 6～10階建</t>
    <rPh sb="0" eb="2">
      <t>キョウドウ</t>
    </rPh>
    <rPh sb="2" eb="4">
      <t>ジュウタク</t>
    </rPh>
    <rPh sb="9" eb="10">
      <t>カイ</t>
    </rPh>
    <rPh sb="10" eb="11">
      <t>タ</t>
    </rPh>
    <phoneticPr fontId="36"/>
  </si>
  <si>
    <t>共同住宅 11階建以上</t>
    <rPh sb="0" eb="2">
      <t>キョウドウ</t>
    </rPh>
    <rPh sb="2" eb="4">
      <t>ジュウタク</t>
    </rPh>
    <rPh sb="7" eb="8">
      <t>カイ</t>
    </rPh>
    <rPh sb="8" eb="9">
      <t>タ</t>
    </rPh>
    <rPh sb="9" eb="11">
      <t>イジョウ</t>
    </rPh>
    <phoneticPr fontId="36"/>
  </si>
  <si>
    <t xml:space="preserve">        年齢別就業構造　　</t>
    <rPh sb="8" eb="10">
      <t>ネンレイ</t>
    </rPh>
    <rPh sb="10" eb="11">
      <t>ベツ</t>
    </rPh>
    <rPh sb="11" eb="13">
      <t>シュウギョウ</t>
    </rPh>
    <rPh sb="13" eb="15">
      <t>コウゾウ</t>
    </rPh>
    <phoneticPr fontId="57"/>
  </si>
  <si>
    <t>西条</t>
    <rPh sb="0" eb="2">
      <t>サイジョウ</t>
    </rPh>
    <phoneticPr fontId="5"/>
  </si>
  <si>
    <t>八本松</t>
    <rPh sb="0" eb="3">
      <t>ハチホンマツ</t>
    </rPh>
    <phoneticPr fontId="5"/>
  </si>
  <si>
    <t>高屋</t>
    <rPh sb="0" eb="2">
      <t>タカヤ</t>
    </rPh>
    <phoneticPr fontId="5"/>
  </si>
  <si>
    <t>志和</t>
    <rPh sb="0" eb="2">
      <t>シワ</t>
    </rPh>
    <phoneticPr fontId="5"/>
  </si>
  <si>
    <t>黒瀬</t>
    <rPh sb="0" eb="2">
      <t>クロセ</t>
    </rPh>
    <phoneticPr fontId="5"/>
  </si>
  <si>
    <t>福富</t>
    <rPh sb="0" eb="2">
      <t>フクトミ</t>
    </rPh>
    <phoneticPr fontId="5"/>
  </si>
  <si>
    <t>豊栄</t>
    <rPh sb="0" eb="2">
      <t>トヨサカ</t>
    </rPh>
    <phoneticPr fontId="5"/>
  </si>
  <si>
    <t>河内</t>
    <rPh sb="0" eb="2">
      <t>コウチ</t>
    </rPh>
    <phoneticPr fontId="5"/>
  </si>
  <si>
    <t>安芸津</t>
    <rPh sb="0" eb="3">
      <t>アキツ</t>
    </rPh>
    <phoneticPr fontId="5"/>
  </si>
  <si>
    <t>公立</t>
    <rPh sb="0" eb="2">
      <t>コウリツ</t>
    </rPh>
    <phoneticPr fontId="5"/>
  </si>
  <si>
    <t>市全体</t>
    <rPh sb="0" eb="1">
      <t>シ</t>
    </rPh>
    <rPh sb="1" eb="3">
      <t>ゼンタイ</t>
    </rPh>
    <phoneticPr fontId="85"/>
  </si>
  <si>
    <t>階級</t>
    <rPh sb="0" eb="2">
      <t>カイキュウ</t>
    </rPh>
    <phoneticPr fontId="85"/>
  </si>
  <si>
    <t>男</t>
    <rPh sb="0" eb="1">
      <t>オトコ</t>
    </rPh>
    <phoneticPr fontId="85"/>
  </si>
  <si>
    <t>女</t>
    <rPh sb="0" eb="1">
      <t>オンナ</t>
    </rPh>
    <phoneticPr fontId="85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</si>
  <si>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</si>
  <si>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</si>
  <si>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</si>
  <si>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</si>
  <si>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</si>
  <si>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</si>
  <si>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</si>
  <si>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</si>
  <si>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</si>
  <si>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</si>
  <si>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</si>
  <si>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</si>
  <si>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</si>
  <si>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</si>
  <si>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</si>
  <si>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</si>
  <si>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</si>
  <si>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</si>
  <si>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</t>
    <phoneticPr fontId="85"/>
  </si>
  <si>
    <t>90-</t>
    <phoneticPr fontId="85"/>
  </si>
  <si>
    <t>90-94</t>
  </si>
  <si>
    <t>95-99</t>
  </si>
  <si>
    <t>100-104</t>
  </si>
  <si>
    <t>105-109</t>
  </si>
  <si>
    <t>110-114</t>
  </si>
  <si>
    <t>115-119</t>
  </si>
  <si>
    <t>120-124</t>
  </si>
  <si>
    <t>125-129</t>
  </si>
  <si>
    <t>130</t>
  </si>
  <si>
    <t>西条</t>
    <rPh sb="0" eb="2">
      <t>サイジョウ</t>
    </rPh>
    <phoneticPr fontId="85"/>
  </si>
  <si>
    <t>90-</t>
    <phoneticPr fontId="85"/>
  </si>
  <si>
    <t>八本松</t>
    <rPh sb="0" eb="3">
      <t>ハチホンマツ</t>
    </rPh>
    <phoneticPr fontId="85"/>
  </si>
  <si>
    <t>志和</t>
    <rPh sb="0" eb="2">
      <t>シワ</t>
    </rPh>
    <phoneticPr fontId="85"/>
  </si>
  <si>
    <t>高屋</t>
    <rPh sb="0" eb="2">
      <t>タカヤ</t>
    </rPh>
    <phoneticPr fontId="85"/>
  </si>
  <si>
    <t>黒瀬</t>
    <rPh sb="0" eb="2">
      <t>クロセ</t>
    </rPh>
    <phoneticPr fontId="85"/>
  </si>
  <si>
    <t>福富</t>
    <rPh sb="0" eb="2">
      <t>フクトミ</t>
    </rPh>
    <phoneticPr fontId="85"/>
  </si>
  <si>
    <t>豊栄</t>
    <rPh sb="0" eb="2">
      <t>トヨサカ</t>
    </rPh>
    <phoneticPr fontId="85"/>
  </si>
  <si>
    <t>河内</t>
    <rPh sb="0" eb="2">
      <t>コウチ</t>
    </rPh>
    <phoneticPr fontId="85"/>
  </si>
  <si>
    <t>90-</t>
    <phoneticPr fontId="85"/>
  </si>
  <si>
    <t>安芸津</t>
    <rPh sb="0" eb="3">
      <t>アキツ</t>
    </rPh>
    <phoneticPr fontId="85"/>
  </si>
  <si>
    <t>2019
（平31）</t>
    <rPh sb="6" eb="7">
      <t>ヒラ</t>
    </rPh>
    <phoneticPr fontId="5"/>
  </si>
  <si>
    <t>（平30）</t>
  </si>
  <si>
    <t>5月</t>
    <phoneticPr fontId="5"/>
  </si>
  <si>
    <t>平成30年度</t>
    <rPh sb="0" eb="2">
      <t>ヘイセイ</t>
    </rPh>
    <rPh sb="4" eb="6">
      <t>ネンド</t>
    </rPh>
    <phoneticPr fontId="5"/>
  </si>
  <si>
    <t>2019（平31）年</t>
    <rPh sb="5" eb="6">
      <t>ヒラ</t>
    </rPh>
    <rPh sb="9" eb="10">
      <t>ネン</t>
    </rPh>
    <phoneticPr fontId="5"/>
  </si>
  <si>
    <t>2017(平29）</t>
  </si>
  <si>
    <t>2019（平31）</t>
    <rPh sb="5" eb="6">
      <t>タイラ</t>
    </rPh>
    <phoneticPr fontId="5"/>
  </si>
  <si>
    <t>2017
（平29)</t>
  </si>
  <si>
    <t>2017(平29)</t>
  </si>
  <si>
    <t>保育所(公立)</t>
    <rPh sb="0" eb="2">
      <t>ホイク</t>
    </rPh>
    <rPh sb="2" eb="3">
      <t>ショ</t>
    </rPh>
    <phoneticPr fontId="46"/>
  </si>
  <si>
    <t>保育所等（私立）</t>
    <rPh sb="0" eb="2">
      <t>ホイク</t>
    </rPh>
    <rPh sb="2" eb="3">
      <t>ショ</t>
    </rPh>
    <rPh sb="3" eb="4">
      <t>ナド</t>
    </rPh>
    <rPh sb="5" eb="7">
      <t>シリツ</t>
    </rPh>
    <phoneticPr fontId="46"/>
  </si>
  <si>
    <t>認定こども園（公立）</t>
    <rPh sb="0" eb="2">
      <t>ニンテイ</t>
    </rPh>
    <rPh sb="5" eb="6">
      <t>エン</t>
    </rPh>
    <rPh sb="7" eb="9">
      <t>コウリツ</t>
    </rPh>
    <phoneticPr fontId="46"/>
  </si>
  <si>
    <t>認定こども園（私立）</t>
    <rPh sb="0" eb="2">
      <t>ニンテイ</t>
    </rPh>
    <rPh sb="5" eb="6">
      <t>エン</t>
    </rPh>
    <rPh sb="7" eb="9">
      <t>シリツ</t>
    </rPh>
    <phoneticPr fontId="36"/>
  </si>
  <si>
    <t>保育所</t>
    <rPh sb="0" eb="2">
      <t>ホイク</t>
    </rPh>
    <rPh sb="2" eb="3">
      <t>ショ</t>
    </rPh>
    <phoneticPr fontId="5"/>
  </si>
  <si>
    <t>私立</t>
    <rPh sb="0" eb="2">
      <t>シリツ</t>
    </rPh>
    <phoneticPr fontId="5"/>
  </si>
  <si>
    <t>計</t>
    <rPh sb="0" eb="1">
      <t>ケイ</t>
    </rPh>
    <phoneticPr fontId="5"/>
  </si>
  <si>
    <t>職員数</t>
    <rPh sb="0" eb="3">
      <t>ショクインスウ</t>
    </rPh>
    <phoneticPr fontId="5"/>
  </si>
  <si>
    <t>0歳児</t>
    <rPh sb="1" eb="3">
      <t>サイジ</t>
    </rPh>
    <phoneticPr fontId="5"/>
  </si>
  <si>
    <t>1歳児</t>
    <rPh sb="1" eb="3">
      <t>サイジ</t>
    </rPh>
    <phoneticPr fontId="5"/>
  </si>
  <si>
    <t>2歳児</t>
    <rPh sb="1" eb="3">
      <t>サイジ</t>
    </rPh>
    <phoneticPr fontId="5"/>
  </si>
  <si>
    <t>10（1）</t>
  </si>
  <si>
    <t>2019(令和元)年5月1日現在　各大学</t>
    <rPh sb="5" eb="7">
      <t>レイワ</t>
    </rPh>
    <rPh sb="7" eb="8">
      <t>ガン</t>
    </rPh>
    <rPh sb="9" eb="10">
      <t>ネン</t>
    </rPh>
    <rPh sb="11" eb="12">
      <t>５ガツ</t>
    </rPh>
    <rPh sb="13" eb="14">
      <t>ニチ</t>
    </rPh>
    <rPh sb="14" eb="16">
      <t>ゲンザイ</t>
    </rPh>
    <rPh sb="17" eb="18">
      <t>カク</t>
    </rPh>
    <rPh sb="18" eb="20">
      <t>ダイガク</t>
    </rPh>
    <phoneticPr fontId="46"/>
  </si>
  <si>
    <t>15歳未満</t>
    <rPh sb="2" eb="3">
      <t>サイ</t>
    </rPh>
    <rPh sb="3" eb="5">
      <t>ミマン</t>
    </rPh>
    <phoneticPr fontId="5"/>
  </si>
  <si>
    <t>15～64歳</t>
    <rPh sb="5" eb="6">
      <t>サイ</t>
    </rPh>
    <phoneticPr fontId="5"/>
  </si>
  <si>
    <t>町丁・大字名</t>
    <rPh sb="0" eb="1">
      <t>チョウ</t>
    </rPh>
    <rPh sb="1" eb="2">
      <t>テイ</t>
    </rPh>
    <rPh sb="3" eb="5">
      <t>オオアザ</t>
    </rPh>
    <rPh sb="5" eb="6">
      <t>メイ</t>
    </rPh>
    <phoneticPr fontId="2"/>
  </si>
  <si>
    <t>西条
地区</t>
    <rPh sb="0" eb="2">
      <t>サイジョウ</t>
    </rPh>
    <rPh sb="3" eb="5">
      <t>チク</t>
    </rPh>
    <phoneticPr fontId="7"/>
  </si>
  <si>
    <t>八本松
地区</t>
    <rPh sb="0" eb="3">
      <t>ハチホンマツ</t>
    </rPh>
    <rPh sb="4" eb="6">
      <t>チク</t>
    </rPh>
    <phoneticPr fontId="7"/>
  </si>
  <si>
    <t>志和
地区</t>
    <rPh sb="0" eb="1">
      <t>シ</t>
    </rPh>
    <rPh sb="1" eb="2">
      <t>ワ</t>
    </rPh>
    <rPh sb="3" eb="5">
      <t>チク</t>
    </rPh>
    <phoneticPr fontId="7"/>
  </si>
  <si>
    <t>高屋
地区</t>
    <rPh sb="0" eb="2">
      <t>タカヤ</t>
    </rPh>
    <rPh sb="3" eb="5">
      <t>チク</t>
    </rPh>
    <phoneticPr fontId="7"/>
  </si>
  <si>
    <t>黒瀬
地区</t>
    <rPh sb="0" eb="2">
      <t>クロセ</t>
    </rPh>
    <rPh sb="3" eb="5">
      <t>チク</t>
    </rPh>
    <phoneticPr fontId="7"/>
  </si>
  <si>
    <t>福富
地区</t>
    <rPh sb="0" eb="2">
      <t>フクトミ</t>
    </rPh>
    <rPh sb="3" eb="5">
      <t>チク</t>
    </rPh>
    <phoneticPr fontId="7"/>
  </si>
  <si>
    <t>豊栄
地区</t>
    <rPh sb="0" eb="2">
      <t>トヨサカ</t>
    </rPh>
    <rPh sb="3" eb="5">
      <t>チク</t>
    </rPh>
    <phoneticPr fontId="7"/>
  </si>
  <si>
    <t>河内
地区</t>
    <rPh sb="0" eb="2">
      <t>コウチ</t>
    </rPh>
    <rPh sb="3" eb="5">
      <t>チク</t>
    </rPh>
    <phoneticPr fontId="7"/>
  </si>
  <si>
    <t>安芸津
地区</t>
    <rPh sb="0" eb="3">
      <t>アキツ</t>
    </rPh>
    <rPh sb="4" eb="6">
      <t>チク</t>
    </rPh>
    <phoneticPr fontId="7"/>
  </si>
  <si>
    <t>総計</t>
    <rPh sb="0" eb="2">
      <t>ソウケイ</t>
    </rPh>
    <phoneticPr fontId="7"/>
  </si>
  <si>
    <t>年齢</t>
    <rPh sb="0" eb="2">
      <t>ネンレイ</t>
    </rPh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</si>
  <si>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</si>
  <si>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</si>
  <si>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</si>
  <si>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</si>
  <si>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</si>
  <si>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</si>
  <si>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</si>
  <si>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</si>
  <si>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</si>
  <si>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</si>
  <si>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</si>
  <si>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</si>
  <si>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</si>
  <si>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</si>
  <si>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</si>
  <si>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</si>
  <si>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</si>
  <si>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</si>
  <si>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90以上</t>
  </si>
  <si>
    <t>計</t>
    <rPh sb="0" eb="1">
      <t>ケイ</t>
    </rPh>
    <phoneticPr fontId="5"/>
  </si>
  <si>
    <t>&lt;住基集計＞</t>
    <rPh sb="1" eb="3">
      <t>ジュウキ</t>
    </rPh>
    <rPh sb="3" eb="5">
      <t>シュウケイ</t>
    </rPh>
    <phoneticPr fontId="5"/>
  </si>
  <si>
    <t>志和
地区</t>
    <rPh sb="0" eb="2">
      <t>シワ</t>
    </rPh>
    <rPh sb="3" eb="5">
      <t>チク</t>
    </rPh>
    <phoneticPr fontId="7"/>
  </si>
  <si>
    <t>総計</t>
    <rPh sb="0" eb="2">
      <t>ソウケイ</t>
    </rPh>
    <phoneticPr fontId="2"/>
  </si>
  <si>
    <t xml:space="preserve">0～4 </t>
  </si>
  <si>
    <t xml:space="preserve">5～9 </t>
  </si>
  <si>
    <t>不詳</t>
    <rPh sb="0" eb="2">
      <t>フショウ</t>
    </rPh>
    <phoneticPr fontId="2"/>
  </si>
  <si>
    <t>&lt;国調集計＞</t>
    <rPh sb="1" eb="3">
      <t>コクチョウ</t>
    </rPh>
    <rPh sb="3" eb="5">
      <t>シュウケイ</t>
    </rPh>
    <phoneticPr fontId="5"/>
  </si>
  <si>
    <t>統一を図るため、2006年以前も公務は除く</t>
    <rPh sb="0" eb="2">
      <t>トウイツ</t>
    </rPh>
    <rPh sb="3" eb="4">
      <t>ハカ</t>
    </rPh>
    <rPh sb="12" eb="13">
      <t>ネン</t>
    </rPh>
    <rPh sb="13" eb="15">
      <t>イゼン</t>
    </rPh>
    <rPh sb="16" eb="18">
      <t>コウム</t>
    </rPh>
    <rPh sb="19" eb="20">
      <t>ノゾ</t>
    </rPh>
    <phoneticPr fontId="5"/>
  </si>
  <si>
    <t>（4-1 事業所数・従業者数の推移／全産業の数値に合わせる）</t>
    <rPh sb="18" eb="21">
      <t>ゼンサンギョウ</t>
    </rPh>
    <rPh sb="22" eb="24">
      <t>スウチ</t>
    </rPh>
    <rPh sb="25" eb="26">
      <t>ア</t>
    </rPh>
    <phoneticPr fontId="5"/>
  </si>
  <si>
    <t>従 業 者 数
12,824人</t>
    <rPh sb="0" eb="1">
      <t>ジュウ</t>
    </rPh>
    <rPh sb="2" eb="3">
      <t>ギョウ</t>
    </rPh>
    <rPh sb="4" eb="5">
      <t>シャ</t>
    </rPh>
    <rPh sb="6" eb="7">
      <t>スウ</t>
    </rPh>
    <rPh sb="14" eb="15">
      <t>ニン</t>
    </rPh>
    <phoneticPr fontId="36"/>
  </si>
  <si>
    <t>　・千万円</t>
    <rPh sb="2" eb="4">
      <t>センマン</t>
    </rPh>
    <rPh sb="4" eb="5">
      <t>エン</t>
    </rPh>
    <phoneticPr fontId="5"/>
  </si>
  <si>
    <t>こども園</t>
    <rPh sb="3" eb="4">
      <t>エン</t>
    </rPh>
    <phoneticPr fontId="5"/>
  </si>
  <si>
    <t>認定　　</t>
    <rPh sb="0" eb="2">
      <t>ニンテイ</t>
    </rPh>
    <phoneticPr fontId="5"/>
  </si>
  <si>
    <t xml:space="preserve">   注1　過去に遡り、合併後の市域で数字を組み替えたものです。</t>
    <phoneticPr fontId="46"/>
  </si>
  <si>
    <t xml:space="preserve">     2　「公務」及び「事業内容が不詳」は含まれていません。</t>
    <rPh sb="8" eb="10">
      <t>コウム</t>
    </rPh>
    <rPh sb="11" eb="12">
      <t>オヨ</t>
    </rPh>
    <rPh sb="14" eb="16">
      <t>ジギョウ</t>
    </rPh>
    <rPh sb="16" eb="18">
      <t>ナイヨウ</t>
    </rPh>
    <rPh sb="19" eb="21">
      <t>フショウ</t>
    </rPh>
    <rPh sb="23" eb="24">
      <t>フク</t>
    </rPh>
    <phoneticPr fontId="46"/>
  </si>
  <si>
    <t>給水人口</t>
    <phoneticPr fontId="46"/>
  </si>
  <si>
    <t xml:space="preserve"> 4 688</t>
  </si>
  <si>
    <t>令和元年度</t>
    <rPh sb="0" eb="2">
      <t>レイワ</t>
    </rPh>
    <rPh sb="2" eb="3">
      <t>ガン</t>
    </rPh>
    <rPh sb="3" eb="5">
      <t>ネンド</t>
    </rPh>
    <phoneticPr fontId="5"/>
  </si>
  <si>
    <t>2020（令2）年</t>
    <rPh sb="5" eb="6">
      <t>レイ</t>
    </rPh>
    <rPh sb="8" eb="9">
      <t>ネン</t>
    </rPh>
    <phoneticPr fontId="5"/>
  </si>
  <si>
    <t>2020（令2）</t>
    <rPh sb="5" eb="6">
      <t>レイ</t>
    </rPh>
    <phoneticPr fontId="36"/>
  </si>
  <si>
    <t>2019(令元)</t>
    <rPh sb="5" eb="6">
      <t>レイ</t>
    </rPh>
    <rPh sb="6" eb="7">
      <t>ガン</t>
    </rPh>
    <phoneticPr fontId="36"/>
  </si>
  <si>
    <t>（令元）</t>
    <rPh sb="1" eb="2">
      <t>レイ</t>
    </rPh>
    <rPh sb="2" eb="3">
      <t>ガン</t>
    </rPh>
    <phoneticPr fontId="36"/>
  </si>
  <si>
    <t>2019（令元）</t>
    <rPh sb="5" eb="6">
      <t>レイ</t>
    </rPh>
    <rPh sb="6" eb="7">
      <t>ガン</t>
    </rPh>
    <phoneticPr fontId="5"/>
  </si>
  <si>
    <t>-</t>
  </si>
  <si>
    <t>2020
（令2）</t>
    <rPh sb="6" eb="7">
      <t>レイ</t>
    </rPh>
    <phoneticPr fontId="5"/>
  </si>
  <si>
    <t xml:space="preserve">pa-sennto </t>
  </si>
  <si>
    <t>2017（平29）</t>
    <phoneticPr fontId="5"/>
  </si>
  <si>
    <t>2018（平30）</t>
    <phoneticPr fontId="5"/>
  </si>
  <si>
    <t>2019（平31）</t>
    <phoneticPr fontId="5"/>
  </si>
  <si>
    <t>2020（令2）</t>
    <phoneticPr fontId="5"/>
  </si>
  <si>
    <t>注  　外国人を含んでいます。</t>
    <rPh sb="0" eb="1">
      <t>チュウ</t>
    </rPh>
    <rPh sb="4" eb="6">
      <t>ガイコク</t>
    </rPh>
    <rPh sb="6" eb="7">
      <t>ジン</t>
    </rPh>
    <rPh sb="8" eb="9">
      <t>フク</t>
    </rPh>
    <phoneticPr fontId="5"/>
  </si>
  <si>
    <t>注  　外国人世帯を含んでいます。</t>
    <rPh sb="0" eb="1">
      <t>チュウ</t>
    </rPh>
    <rPh sb="4" eb="6">
      <t>ガイコク</t>
    </rPh>
    <rPh sb="6" eb="7">
      <t>ジン</t>
    </rPh>
    <rPh sb="7" eb="9">
      <t>セタイ</t>
    </rPh>
    <rPh sb="10" eb="11">
      <t>フク</t>
    </rPh>
    <phoneticPr fontId="5"/>
  </si>
  <si>
    <t>○東広島市（全体） 令和3年3月31日現在</t>
    <rPh sb="1" eb="5">
      <t>ヒガシヒロシマシ</t>
    </rPh>
    <rPh sb="6" eb="8">
      <t>ゼンタイ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ゲンザイ</t>
    </rPh>
    <phoneticPr fontId="5"/>
  </si>
  <si>
    <t>○東広島市（全体）　平成23年3月31日現在</t>
    <rPh sb="1" eb="5">
      <t>ヒガシヒロシマシ</t>
    </rPh>
    <rPh sb="6" eb="8">
      <t>ゼンタイ</t>
    </rPh>
    <rPh sb="10" eb="12">
      <t>ヘイセイ</t>
    </rPh>
    <rPh sb="14" eb="15">
      <t>ネン</t>
    </rPh>
    <rPh sb="16" eb="17">
      <t>ガツ</t>
    </rPh>
    <rPh sb="19" eb="20">
      <t>ニチ</t>
    </rPh>
    <rPh sb="20" eb="22">
      <t>ゲンザイ</t>
    </rPh>
    <phoneticPr fontId="5"/>
  </si>
  <si>
    <t>2021
（令3）</t>
    <rPh sb="6" eb="7">
      <t>レイ</t>
    </rPh>
    <phoneticPr fontId="5"/>
  </si>
  <si>
    <t xml:space="preserve"> 1 126</t>
    <phoneticPr fontId="5"/>
  </si>
  <si>
    <t xml:space="preserve"> 4 353</t>
    <phoneticPr fontId="5"/>
  </si>
  <si>
    <t xml:space="preserve"> 1 140</t>
    <phoneticPr fontId="5"/>
  </si>
  <si>
    <t>2020（令和2）年工業統計調査</t>
    <phoneticPr fontId="46"/>
  </si>
  <si>
    <t>（令元）</t>
    <rPh sb="1" eb="2">
      <t>レイ</t>
    </rPh>
    <rPh sb="2" eb="3">
      <t>ガン</t>
    </rPh>
    <phoneticPr fontId="3"/>
  </si>
  <si>
    <t>（令2）</t>
    <rPh sb="1" eb="2">
      <t>レイ</t>
    </rPh>
    <phoneticPr fontId="3"/>
  </si>
  <si>
    <t>2018(平30）</t>
  </si>
  <si>
    <t>2019(令元）</t>
    <rPh sb="5" eb="6">
      <t>レイ</t>
    </rPh>
    <rPh sb="6" eb="7">
      <t>ガン</t>
    </rPh>
    <phoneticPr fontId="15"/>
  </si>
  <si>
    <t>2020(令2）</t>
    <rPh sb="5" eb="6">
      <t>レイ</t>
    </rPh>
    <phoneticPr fontId="15"/>
  </si>
  <si>
    <t>2016(平28)</t>
    <rPh sb="5" eb="6">
      <t>ヒラ</t>
    </rPh>
    <phoneticPr fontId="3"/>
  </si>
  <si>
    <t>2018(平30)</t>
  </si>
  <si>
    <t>2019(令元)</t>
  </si>
  <si>
    <t>2020(令2)</t>
    <rPh sb="5" eb="6">
      <t>レイ</t>
    </rPh>
    <phoneticPr fontId="3"/>
  </si>
  <si>
    <t>2018(平30)</t>
    <phoneticPr fontId="46"/>
  </si>
  <si>
    <t>2017（平29）</t>
    <phoneticPr fontId="5"/>
  </si>
  <si>
    <t>2018（平30）</t>
    <phoneticPr fontId="5"/>
  </si>
  <si>
    <t>2019（平31）</t>
    <phoneticPr fontId="5"/>
  </si>
  <si>
    <t>2021（令3）</t>
    <rPh sb="5" eb="6">
      <t>レイ</t>
    </rPh>
    <phoneticPr fontId="5"/>
  </si>
  <si>
    <t>2021（令３）</t>
    <rPh sb="5" eb="6">
      <t>レイ</t>
    </rPh>
    <phoneticPr fontId="36"/>
  </si>
  <si>
    <t>2020（令3）</t>
    <rPh sb="5" eb="6">
      <t>レイ</t>
    </rPh>
    <phoneticPr fontId="36"/>
  </si>
  <si>
    <t>20２１（令３）</t>
    <phoneticPr fontId="5"/>
  </si>
  <si>
    <t>2018
（平30)</t>
  </si>
  <si>
    <t>2019
（令元)</t>
    <rPh sb="6" eb="7">
      <t>レイ</t>
    </rPh>
    <rPh sb="7" eb="8">
      <t>ガン</t>
    </rPh>
    <phoneticPr fontId="3"/>
  </si>
  <si>
    <t>2020
（令2)</t>
    <rPh sb="6" eb="7">
      <t>レイ</t>
    </rPh>
    <phoneticPr fontId="3"/>
  </si>
  <si>
    <t>医療保健課</t>
    <rPh sb="0" eb="2">
      <t>イリョウ</t>
    </rPh>
    <rPh sb="2" eb="4">
      <t>ホケン</t>
    </rPh>
    <rPh sb="4" eb="5">
      <t>カ</t>
    </rPh>
    <phoneticPr fontId="3"/>
  </si>
  <si>
    <t>2019(令元)</t>
    <rPh sb="5" eb="6">
      <t>レイ</t>
    </rPh>
    <rPh sb="6" eb="7">
      <t>ガン</t>
    </rPh>
    <phoneticPr fontId="12"/>
  </si>
  <si>
    <t>2020(令2)</t>
    <rPh sb="5" eb="6">
      <t>レイ</t>
    </rPh>
    <phoneticPr fontId="12"/>
  </si>
  <si>
    <t>2019(令元)</t>
    <rPh sb="5" eb="6">
      <t>レイ</t>
    </rPh>
    <rPh sb="6" eb="7">
      <t>ゲン</t>
    </rPh>
    <phoneticPr fontId="12"/>
  </si>
  <si>
    <t>（令元）</t>
    <rPh sb="1" eb="2">
      <t>レイ</t>
    </rPh>
    <rPh sb="2" eb="3">
      <t>ガン</t>
    </rPh>
    <phoneticPr fontId="11"/>
  </si>
  <si>
    <t>（令2）</t>
    <rPh sb="1" eb="2">
      <t>レイ</t>
    </rPh>
    <phoneticPr fontId="11"/>
  </si>
  <si>
    <t>（令2）</t>
    <rPh sb="1" eb="2">
      <t>レイ</t>
    </rPh>
    <phoneticPr fontId="36"/>
  </si>
  <si>
    <t>2021（令和3)年4月1日現在　保育課</t>
    <rPh sb="5" eb="7">
      <t>レイワ</t>
    </rPh>
    <phoneticPr fontId="36"/>
  </si>
  <si>
    <t>2019（令元）</t>
    <rPh sb="5" eb="6">
      <t>レイ</t>
    </rPh>
    <rPh sb="6" eb="7">
      <t>ガン</t>
    </rPh>
    <phoneticPr fontId="8"/>
  </si>
  <si>
    <t>2020（令2）</t>
    <rPh sb="5" eb="6">
      <t>レイ</t>
    </rPh>
    <phoneticPr fontId="8"/>
  </si>
  <si>
    <t>2019（平31）</t>
  </si>
  <si>
    <t>9 （1）</t>
    <phoneticPr fontId="5"/>
  </si>
  <si>
    <r>
      <t xml:space="preserve">9 </t>
    </r>
    <r>
      <rPr>
        <sz val="10"/>
        <rFont val="ＭＳ Ｐゴシック"/>
        <family val="3"/>
        <charset val="128"/>
      </rPr>
      <t>（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）</t>
    </r>
    <phoneticPr fontId="5"/>
  </si>
  <si>
    <t xml:space="preserve">区分 </t>
    <rPh sb="0" eb="2">
      <t>クブン</t>
    </rPh>
    <phoneticPr fontId="5"/>
  </si>
  <si>
    <t xml:space="preserve"> 大学別</t>
    <rPh sb="1" eb="3">
      <t>ダイガク</t>
    </rPh>
    <rPh sb="3" eb="4">
      <t>ベツ</t>
    </rPh>
    <phoneticPr fontId="5"/>
  </si>
  <si>
    <t>（専門職学位課程）
教職大学院</t>
    <phoneticPr fontId="5"/>
  </si>
  <si>
    <t>2017(平29)</t>
    <rPh sb="5" eb="6">
      <t>ヒラ</t>
    </rPh>
    <phoneticPr fontId="17"/>
  </si>
  <si>
    <t>2018(平30)</t>
    <rPh sb="5" eb="6">
      <t>ヒラ</t>
    </rPh>
    <phoneticPr fontId="17"/>
  </si>
  <si>
    <t>2019(令元)</t>
    <rPh sb="5" eb="6">
      <t>レイ</t>
    </rPh>
    <rPh sb="6" eb="7">
      <t>ガン</t>
    </rPh>
    <phoneticPr fontId="17"/>
  </si>
  <si>
    <t>2020(令2)</t>
    <rPh sb="5" eb="6">
      <t>レイ</t>
    </rPh>
    <phoneticPr fontId="17"/>
  </si>
  <si>
    <t>2020（令2）</t>
    <rPh sb="5" eb="6">
      <t>レイ</t>
    </rPh>
    <phoneticPr fontId="5"/>
  </si>
  <si>
    <t>2019（令元）</t>
    <rPh sb="5" eb="6">
      <t>レイ</t>
    </rPh>
    <rPh sb="6" eb="7">
      <t>ガン</t>
    </rPh>
    <phoneticPr fontId="16"/>
  </si>
  <si>
    <t>2020（令2）</t>
    <rPh sb="5" eb="6">
      <t>レイ</t>
    </rPh>
    <phoneticPr fontId="16"/>
  </si>
  <si>
    <t>2020(令2)</t>
    <rPh sb="5" eb="6">
      <t>レイ</t>
    </rPh>
    <phoneticPr fontId="36"/>
  </si>
  <si>
    <t>（令元）</t>
    <rPh sb="1" eb="2">
      <t>レイ</t>
    </rPh>
    <rPh sb="2" eb="3">
      <t>ガン</t>
    </rPh>
    <phoneticPr fontId="6"/>
  </si>
  <si>
    <t>（令2）</t>
    <rPh sb="1" eb="2">
      <t>レイ</t>
    </rPh>
    <phoneticPr fontId="6"/>
  </si>
  <si>
    <t>計</t>
    <rPh sb="0" eb="1">
      <t>ケイ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</si>
  <si>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</si>
  <si>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</si>
  <si>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</si>
  <si>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男女区分</t>
    <rPh sb="0" eb="2">
      <t>ダンジョ</t>
    </rPh>
    <rPh sb="2" eb="4">
      <t>クブン</t>
    </rPh>
    <phoneticPr fontId="5"/>
  </si>
  <si>
    <t>大学名</t>
    <rPh sb="0" eb="3">
      <t>ダイガクメイ</t>
    </rPh>
    <phoneticPr fontId="5"/>
  </si>
  <si>
    <t>人数</t>
    <rPh sb="0" eb="2">
      <t>ニンズウ</t>
    </rPh>
    <phoneticPr fontId="5"/>
  </si>
  <si>
    <t>男女</t>
    <rPh sb="0" eb="2">
      <t>ダンジョ</t>
    </rPh>
    <phoneticPr fontId="5"/>
  </si>
  <si>
    <t>2021(令3)</t>
    <rPh sb="5" eb="6">
      <t>レイ</t>
    </rPh>
    <phoneticPr fontId="5"/>
  </si>
  <si>
    <t>7．市内各ＩＣ流入流出台数</t>
    <rPh sb="2" eb="4">
      <t>シナイ</t>
    </rPh>
    <rPh sb="4" eb="5">
      <t>カク</t>
    </rPh>
    <rPh sb="11" eb="13">
      <t>ダイスウ</t>
    </rPh>
    <phoneticPr fontId="46"/>
  </si>
  <si>
    <t>5月</t>
    <phoneticPr fontId="5"/>
  </si>
  <si>
    <t>2019
（平31）</t>
    <rPh sb="6" eb="7">
      <t>ヘイ</t>
    </rPh>
    <phoneticPr fontId="5"/>
  </si>
  <si>
    <t>2019（令元）年</t>
    <rPh sb="5" eb="6">
      <t>レイ</t>
    </rPh>
    <rPh sb="6" eb="7">
      <t>モト</t>
    </rPh>
    <rPh sb="8" eb="9">
      <t>ネン</t>
    </rPh>
    <phoneticPr fontId="5"/>
  </si>
  <si>
    <t>令和2年度</t>
    <rPh sb="0" eb="2">
      <t>レイワ</t>
    </rPh>
    <rPh sb="3" eb="5">
      <t>ネンド</t>
    </rPh>
    <phoneticPr fontId="5"/>
  </si>
  <si>
    <t>2020（令2）年</t>
    <phoneticPr fontId="5"/>
  </si>
  <si>
    <t>2021（令3）年</t>
    <rPh sb="5" eb="6">
      <t>レイ</t>
    </rPh>
    <rPh sb="8" eb="9">
      <t>ネン</t>
    </rPh>
    <phoneticPr fontId="5"/>
  </si>
  <si>
    <t>（平29）</t>
    <phoneticPr fontId="5"/>
  </si>
  <si>
    <t>（平30）</t>
    <phoneticPr fontId="5"/>
  </si>
  <si>
    <t>（平31）</t>
    <phoneticPr fontId="5"/>
  </si>
  <si>
    <t>（令2）</t>
    <phoneticPr fontId="5"/>
  </si>
  <si>
    <t>（令3）</t>
    <rPh sb="1" eb="2">
      <t>レイ</t>
    </rPh>
    <phoneticPr fontId="46"/>
  </si>
  <si>
    <t>乳がん検診</t>
    <rPh sb="3" eb="5">
      <t>ケンシン</t>
    </rPh>
    <phoneticPr fontId="36"/>
  </si>
  <si>
    <t>1980
(昭55)</t>
  </si>
  <si>
    <t>1985
(昭60)</t>
  </si>
  <si>
    <t>2020
(令2)</t>
    <rPh sb="6" eb="7">
      <t>レイ</t>
    </rPh>
    <phoneticPr fontId="5"/>
  </si>
  <si>
    <t>2020
( 令2）</t>
    <rPh sb="7" eb="8">
      <t>レイ</t>
    </rPh>
    <phoneticPr fontId="36"/>
  </si>
  <si>
    <t>2020
(令2）</t>
    <rPh sb="6" eb="7">
      <t>レイ</t>
    </rPh>
    <phoneticPr fontId="36"/>
  </si>
  <si>
    <t>2021（令和3）年3月末現在　住民基本台帳　（第2章の8参照）</t>
    <phoneticPr fontId="5"/>
  </si>
  <si>
    <t>計</t>
    <rPh sb="0" eb="1">
      <t>ケイ</t>
    </rPh>
    <phoneticPr fontId="5"/>
  </si>
  <si>
    <t>総数</t>
    <rPh sb="0" eb="2">
      <t>ソウスウ</t>
    </rPh>
    <phoneticPr fontId="5"/>
  </si>
  <si>
    <t>2016
（平28）</t>
    <phoneticPr fontId="5"/>
  </si>
  <si>
    <t>2017
（平29）</t>
    <phoneticPr fontId="5"/>
  </si>
  <si>
    <t>2018
（平30）</t>
    <phoneticPr fontId="5"/>
  </si>
  <si>
    <t>2019
（令元）</t>
    <rPh sb="6" eb="7">
      <t>レイ</t>
    </rPh>
    <rPh sb="7" eb="8">
      <t>ガン</t>
    </rPh>
    <phoneticPr fontId="3"/>
  </si>
  <si>
    <t>2020
（令2）</t>
    <rPh sb="6" eb="7">
      <t>レイ</t>
    </rPh>
    <phoneticPr fontId="3"/>
  </si>
  <si>
    <t>2015
(平27)</t>
    <phoneticPr fontId="5"/>
  </si>
  <si>
    <t>2016
(平28)</t>
    <phoneticPr fontId="5"/>
  </si>
  <si>
    <t>2017
(平29)</t>
    <phoneticPr fontId="5"/>
  </si>
  <si>
    <t>2018
(平30)</t>
    <phoneticPr fontId="5"/>
  </si>
  <si>
    <t>2019
(令元)</t>
    <rPh sb="6" eb="7">
      <t>レイ</t>
    </rPh>
    <rPh sb="7" eb="8">
      <t>ゲン</t>
    </rPh>
    <phoneticPr fontId="12"/>
  </si>
  <si>
    <t>2014
(平26)</t>
    <phoneticPr fontId="5"/>
  </si>
  <si>
    <t>2013
(平25)</t>
    <phoneticPr fontId="5"/>
  </si>
  <si>
    <t>2012
(平24)</t>
    <phoneticPr fontId="5"/>
  </si>
  <si>
    <t>2011
(平23)</t>
    <phoneticPr fontId="5"/>
  </si>
  <si>
    <t>2010
(平22)</t>
    <phoneticPr fontId="5"/>
  </si>
  <si>
    <t>2009
(平21)</t>
    <phoneticPr fontId="5"/>
  </si>
  <si>
    <t>2019
(令元)</t>
    <rPh sb="6" eb="7">
      <t>レイ</t>
    </rPh>
    <rPh sb="7" eb="8">
      <t>ガン</t>
    </rPh>
    <phoneticPr fontId="12"/>
  </si>
  <si>
    <t>2020
(令2)</t>
    <rPh sb="6" eb="7">
      <t>レイ</t>
    </rPh>
    <phoneticPr fontId="12"/>
  </si>
  <si>
    <t>2020（令和２）年10月1日現在　国勢調査　（第2章の7参照）</t>
    <rPh sb="5" eb="7">
      <t>レイワ</t>
    </rPh>
    <rPh sb="9" eb="10">
      <t>ネン</t>
    </rPh>
    <rPh sb="12" eb="13">
      <t>ガツ</t>
    </rPh>
    <rPh sb="14" eb="17">
      <t>ニチゲンザイ</t>
    </rPh>
    <rPh sb="18" eb="20">
      <t>コクセイ</t>
    </rPh>
    <rPh sb="20" eb="22">
      <t>チョウサ</t>
    </rPh>
    <phoneticPr fontId="5"/>
  </si>
  <si>
    <t>目　　　　　　　　　　次</t>
    <rPh sb="0" eb="1">
      <t>メ</t>
    </rPh>
    <rPh sb="11" eb="12">
      <t>ツギ</t>
    </rPh>
    <phoneticPr fontId="5"/>
  </si>
  <si>
    <t>　　人　　　　口</t>
    <rPh sb="2" eb="3">
      <t>ヒト</t>
    </rPh>
    <rPh sb="7" eb="8">
      <t>クチ</t>
    </rPh>
    <phoneticPr fontId="5"/>
  </si>
  <si>
    <t>労働</t>
    <rPh sb="0" eb="2">
      <t>ロウドウ</t>
    </rPh>
    <phoneticPr fontId="5"/>
  </si>
  <si>
    <t xml:space="preserve">事 業 所
</t>
    <phoneticPr fontId="5"/>
  </si>
  <si>
    <t>商業</t>
    <rPh sb="0" eb="2">
      <t>ショウギョウ</t>
    </rPh>
    <phoneticPr fontId="5"/>
  </si>
  <si>
    <t>工業</t>
    <rPh sb="0" eb="2">
      <t>コウギョウ</t>
    </rPh>
    <phoneticPr fontId="5"/>
  </si>
  <si>
    <t>県内各市の製造品出荷額等（従業者4人以上の事業所）</t>
    <phoneticPr fontId="5"/>
  </si>
  <si>
    <t>上下水道</t>
    <phoneticPr fontId="5"/>
  </si>
  <si>
    <t>建  設</t>
    <phoneticPr fontId="5"/>
  </si>
  <si>
    <t>民生</t>
    <rPh sb="0" eb="2">
      <t>ミンセイ</t>
    </rPh>
    <phoneticPr fontId="5"/>
  </si>
  <si>
    <t>元気すこやか健診受診状況＜がん検診＞</t>
  </si>
  <si>
    <t>元気すこやか健診受診状況＜基本健診＞</t>
  </si>
  <si>
    <t>後期高齢者医療の被保険者数及び給付費の推移</t>
  </si>
  <si>
    <t>教育・文化</t>
    <phoneticPr fontId="5"/>
  </si>
  <si>
    <t>農林水産業</t>
    <rPh sb="0" eb="2">
      <t>ノウリン</t>
    </rPh>
    <rPh sb="2" eb="5">
      <t>スイサンギョウ</t>
    </rPh>
    <phoneticPr fontId="5"/>
  </si>
  <si>
    <t>治安・消防</t>
    <phoneticPr fontId="5"/>
  </si>
  <si>
    <t>財政</t>
    <rPh sb="0" eb="2">
      <t>ザイセイ</t>
    </rPh>
    <phoneticPr fontId="5"/>
  </si>
  <si>
    <t>運輸・通信</t>
    <phoneticPr fontId="5"/>
  </si>
  <si>
    <t>人口分布（10年前との比較）・・・・・・・・・・・・・・・・・・・・・・</t>
    <phoneticPr fontId="5"/>
  </si>
  <si>
    <t>町別人口分布（令和3年3月31日現在）・・・・・・・・・・・・・</t>
    <phoneticPr fontId="5"/>
  </si>
  <si>
    <t>地区別人口の推移（国勢調査）・・・・・・・・・・・・・・・・・・・</t>
    <phoneticPr fontId="5"/>
  </si>
  <si>
    <t>地区別人口の推移（住民基本台帳）・・・・・・・・・・・・・・・</t>
    <phoneticPr fontId="5"/>
  </si>
  <si>
    <t>地区別世帯数の推移（国勢調査）・・・・・・・・・・・・・・・・・</t>
    <phoneticPr fontId="5"/>
  </si>
  <si>
    <t>地区別世帯数の推移（住民基本台帳）・・・・・・・・・・・・・</t>
    <phoneticPr fontId="5"/>
  </si>
  <si>
    <t>人口構成比の推移（国勢調査）・・・・・・・・・・・・・・・・・・・</t>
    <phoneticPr fontId="5"/>
  </si>
  <si>
    <t>人口構成比の推移（住民基本台帳）・・・・・・・・・・・・・・・</t>
    <phoneticPr fontId="5"/>
  </si>
  <si>
    <t>地区別人口構成比（国勢調査）・・・・・・・・・・・・・・・・・・・</t>
    <phoneticPr fontId="5"/>
  </si>
  <si>
    <t>地区別人口構成比（住民基本台帳）・・・・・・・・・・・・・・・</t>
    <phoneticPr fontId="5"/>
  </si>
  <si>
    <t>産業別就業者数の推移・・・・・・・・・・・・・・・・・・・・・・・・・</t>
    <phoneticPr fontId="5"/>
  </si>
  <si>
    <t>年齢別就業構造・・・・・・・・・・・・・・・・・・・・・・・・・・・・・・・</t>
    <phoneticPr fontId="5"/>
  </si>
  <si>
    <t>住宅の建て方別一般世帯数・・・・・・・・・・・・・・・・・・・・・</t>
    <phoneticPr fontId="5"/>
  </si>
  <si>
    <t>住宅の所有状況・・・・・・・・・・・・・・・・・・・・・・・・・・・・・・・</t>
    <phoneticPr fontId="5"/>
  </si>
  <si>
    <t>農家数・経営耕地面積の推移・・・・・・・・・・・・・・・・・・・・</t>
    <phoneticPr fontId="5"/>
  </si>
  <si>
    <t>産業大分類別事業所数及び従業者数の推移・・・・・・・</t>
    <phoneticPr fontId="5"/>
  </si>
  <si>
    <t>産業大分類別事業所数及び従業者構成比・・・・・・・・・</t>
    <phoneticPr fontId="5"/>
  </si>
  <si>
    <t>卸売・小売業の事業所数、従業者数及び年間販売額の業種別構成・・・・・・・・・・・・・・・・・・・・・・・・・・・・・・・・・</t>
    <phoneticPr fontId="5"/>
  </si>
  <si>
    <t>ＪＲ西日本各駅別乗車人員の推移（1日当たり）・・・・・・</t>
    <phoneticPr fontId="5"/>
  </si>
  <si>
    <t>車種別自動車等登録台数の推移・・・・・・・・・・・・・・・・・</t>
    <phoneticPr fontId="5"/>
  </si>
  <si>
    <t>市内各ＩＣ流入流出台数・・・・・・・・・・・・・・・・・・・・・・・・・</t>
    <phoneticPr fontId="5"/>
  </si>
  <si>
    <t>上水道給水人口及び人口普及率・・・・・・・・・・・・・・・・・</t>
    <phoneticPr fontId="5"/>
  </si>
  <si>
    <t>下水道整備済区域内人口及び人口普及率・・・・・・・・・</t>
    <phoneticPr fontId="5"/>
  </si>
  <si>
    <t>建築物の構造別棟数・・・・・・・・・・・・・・・・・</t>
    <phoneticPr fontId="5"/>
  </si>
  <si>
    <t>建築物の構造別面積・・・・・・・・・・・・・・・・・</t>
    <phoneticPr fontId="5"/>
  </si>
  <si>
    <t>乳幼児健診受診状況・・・・・・・・・・・・・・・・・</t>
    <phoneticPr fontId="5"/>
  </si>
  <si>
    <t>合計特殊出生率・・・・・・・・・・・・・・・・・・・・・</t>
    <phoneticPr fontId="5"/>
  </si>
  <si>
    <t>介護保険の要介護認定者数の推移・・・・・</t>
    <phoneticPr fontId="5"/>
  </si>
  <si>
    <t>保育所入所人員・・・・・・・・・・・・・・・・・・・・・</t>
    <phoneticPr fontId="5"/>
  </si>
  <si>
    <t>保育所等入所定員・・・・・・・・・・・・・・・・・・・</t>
    <phoneticPr fontId="5"/>
  </si>
  <si>
    <t>幼稚園の園児数の推移・・・・・・・・・・・・・・・</t>
    <phoneticPr fontId="5"/>
  </si>
  <si>
    <t>小学校の児童数の推移・・・・・・・・・・・・・・・</t>
    <phoneticPr fontId="5"/>
  </si>
  <si>
    <t>中学校の生徒数の推移・・・・・・・・・・・・・・・</t>
    <phoneticPr fontId="5"/>
  </si>
  <si>
    <t>高等学校の生徒数の推移・・・・・・・・・・・・・</t>
    <phoneticPr fontId="5"/>
  </si>
  <si>
    <t>大学の学生数の割合・・・・・・・・・・・・・・・・・</t>
    <phoneticPr fontId="5"/>
  </si>
  <si>
    <t>図書館の利用者数及び蔵書冊数・・・・・・・</t>
    <phoneticPr fontId="5"/>
  </si>
  <si>
    <t>東広島市立美術館利用状況・・・・・・・・・・・</t>
    <phoneticPr fontId="5"/>
  </si>
  <si>
    <t>新規求職者数と有効求人倍率・・・・・・・・・</t>
    <phoneticPr fontId="5"/>
  </si>
  <si>
    <t>産業別新規求人状況・・・・・・・・・・・・・・・・・</t>
    <phoneticPr fontId="5"/>
  </si>
  <si>
    <t>犯罪認知件数・・・・・・・・・・・・・・・・・・・・・・・</t>
    <phoneticPr fontId="5"/>
  </si>
  <si>
    <t>交通事故発生件数・・・・・・・・・・・・・・・・・・・</t>
    <phoneticPr fontId="5"/>
  </si>
  <si>
    <t>歳入決算額（普通会計）・・・・・・・・・・・・・・・</t>
    <phoneticPr fontId="5"/>
  </si>
  <si>
    <t>歳出決算額（目的別）・・・・・・・・・・・・・・・・・</t>
    <phoneticPr fontId="5"/>
  </si>
  <si>
    <t>各年3月末現在　住民基本台帳　（第2章の2　P11参照）</t>
    <rPh sb="0" eb="2">
      <t>カクトシ</t>
    </rPh>
    <rPh sb="3" eb="4">
      <t>ガツ</t>
    </rPh>
    <rPh sb="4" eb="5">
      <t>マツ</t>
    </rPh>
    <rPh sb="5" eb="7">
      <t>ゲンザイ</t>
    </rPh>
    <rPh sb="8" eb="10">
      <t>ジュウミン</t>
    </rPh>
    <rPh sb="10" eb="12">
      <t>キホン</t>
    </rPh>
    <rPh sb="12" eb="14">
      <t>ダイチョウ</t>
    </rPh>
    <phoneticPr fontId="5"/>
  </si>
  <si>
    <t>各年10月1日現在　国勢調査　（第2章の1　P8参照）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コクセイ</t>
    </rPh>
    <rPh sb="12" eb="14">
      <t>チョウサ</t>
    </rPh>
    <rPh sb="16" eb="17">
      <t>ダイ</t>
    </rPh>
    <rPh sb="18" eb="19">
      <t>ショウ</t>
    </rPh>
    <rPh sb="24" eb="26">
      <t>サンショウ</t>
    </rPh>
    <phoneticPr fontId="5"/>
  </si>
  <si>
    <t>財政課（第14章の1　P132参照）</t>
    <rPh sb="4" eb="5">
      <t>ダイ</t>
    </rPh>
    <rPh sb="7" eb="8">
      <t>ショウ</t>
    </rPh>
    <rPh sb="15" eb="17">
      <t>サンショウ</t>
    </rPh>
    <phoneticPr fontId="5"/>
  </si>
  <si>
    <t>財政課（第14章の2　P132参照）</t>
    <rPh sb="4" eb="5">
      <t>ダイ</t>
    </rPh>
    <rPh sb="7" eb="8">
      <t>ショウ</t>
    </rPh>
    <rPh sb="15" eb="17">
      <t>サンショウ</t>
    </rPh>
    <phoneticPr fontId="5"/>
  </si>
  <si>
    <t>東広島警察署（第13章の1　P129参照）</t>
    <rPh sb="0" eb="3">
      <t>ヒガシヒロシマ</t>
    </rPh>
    <rPh sb="3" eb="6">
      <t>ケイサツショ</t>
    </rPh>
    <rPh sb="7" eb="8">
      <t>ダイ</t>
    </rPh>
    <rPh sb="10" eb="11">
      <t>ショウ</t>
    </rPh>
    <rPh sb="18" eb="20">
      <t>サンショウ</t>
    </rPh>
    <phoneticPr fontId="46"/>
  </si>
  <si>
    <t>東広島警察署（第13章の2　P129参照）</t>
    <rPh sb="0" eb="3">
      <t>ヒガシヒロシマ</t>
    </rPh>
    <rPh sb="3" eb="6">
      <t>ケイサツショ</t>
    </rPh>
    <rPh sb="7" eb="8">
      <t>ダイ</t>
    </rPh>
    <rPh sb="10" eb="11">
      <t>ショウ</t>
    </rPh>
    <rPh sb="18" eb="20">
      <t>サンショウ</t>
    </rPh>
    <phoneticPr fontId="46"/>
  </si>
  <si>
    <r>
      <t>文化課（第11章の15　P118参照）</t>
    </r>
    <r>
      <rPr>
        <sz val="10"/>
        <rFont val="ＭＳ Ｐゴシック"/>
        <family val="3"/>
        <charset val="128"/>
      </rPr>
      <t/>
    </r>
    <rPh sb="0" eb="2">
      <t>ブンカ</t>
    </rPh>
    <rPh sb="2" eb="3">
      <t>カ</t>
    </rPh>
    <rPh sb="4" eb="5">
      <t>ダイ</t>
    </rPh>
    <rPh sb="7" eb="8">
      <t>ショウ</t>
    </rPh>
    <rPh sb="16" eb="18">
      <t>サンショウ</t>
    </rPh>
    <phoneticPr fontId="46"/>
  </si>
  <si>
    <t>生涯学習課（第11章の13　P116参照）</t>
    <rPh sb="0" eb="5">
      <t>ショウガイガクシュウカ</t>
    </rPh>
    <rPh sb="6" eb="7">
      <t>ダイ</t>
    </rPh>
    <rPh sb="9" eb="10">
      <t>ショウ</t>
    </rPh>
    <rPh sb="18" eb="20">
      <t>サンショウ</t>
    </rPh>
    <phoneticPr fontId="46"/>
  </si>
  <si>
    <t>2021（令和3）年5月1日現在　各大学（第11章の12　P115参照）　　</t>
    <rPh sb="5" eb="7">
      <t>レイワ</t>
    </rPh>
    <rPh sb="9" eb="10">
      <t>ネン</t>
    </rPh>
    <rPh sb="11" eb="12">
      <t>ガツ</t>
    </rPh>
    <rPh sb="12" eb="14">
      <t>ツイタチ</t>
    </rPh>
    <rPh sb="14" eb="16">
      <t>ゲンザイ</t>
    </rPh>
    <rPh sb="17" eb="18">
      <t>カク</t>
    </rPh>
    <rPh sb="18" eb="20">
      <t>ダイガク</t>
    </rPh>
    <rPh sb="21" eb="22">
      <t>ダイ</t>
    </rPh>
    <rPh sb="24" eb="25">
      <t>ショウ</t>
    </rPh>
    <rPh sb="33" eb="35">
      <t>サンショウ</t>
    </rPh>
    <phoneticPr fontId="46"/>
  </si>
  <si>
    <t>学校基本調査（第11章の10　P115参照）</t>
    <rPh sb="7" eb="8">
      <t>ダイ</t>
    </rPh>
    <rPh sb="10" eb="11">
      <t>ショウ</t>
    </rPh>
    <rPh sb="19" eb="21">
      <t>サンショウ</t>
    </rPh>
    <phoneticPr fontId="5"/>
  </si>
  <si>
    <t>学校基本調査（第11章の4　P112参照）</t>
    <rPh sb="0" eb="2">
      <t>ガッコウ</t>
    </rPh>
    <rPh sb="2" eb="4">
      <t>キホン</t>
    </rPh>
    <rPh sb="4" eb="6">
      <t>チョウサ</t>
    </rPh>
    <rPh sb="7" eb="8">
      <t>ダイ</t>
    </rPh>
    <rPh sb="10" eb="11">
      <t>ショウ</t>
    </rPh>
    <rPh sb="18" eb="20">
      <t>サンショウ</t>
    </rPh>
    <phoneticPr fontId="5"/>
  </si>
  <si>
    <t>学校基本調査（第11章の1　P112参照）</t>
    <rPh sb="7" eb="8">
      <t>ダイ</t>
    </rPh>
    <rPh sb="10" eb="11">
      <t>ショウ</t>
    </rPh>
    <rPh sb="18" eb="20">
      <t>サンショウ</t>
    </rPh>
    <phoneticPr fontId="5"/>
  </si>
  <si>
    <t>学校基本調査（第11章の3　P112参照）</t>
    <rPh sb="0" eb="2">
      <t>ガッコウ</t>
    </rPh>
    <rPh sb="2" eb="4">
      <t>キホン</t>
    </rPh>
    <rPh sb="4" eb="6">
      <t>チョウサ</t>
    </rPh>
    <rPh sb="7" eb="8">
      <t>ダイ</t>
    </rPh>
    <rPh sb="10" eb="11">
      <t>ショウ</t>
    </rPh>
    <rPh sb="18" eb="20">
      <t>サンショウ</t>
    </rPh>
    <phoneticPr fontId="5"/>
  </si>
  <si>
    <t>2021（令和3）年4月1日現在　保育課（第10章の34　P110参照）</t>
    <rPh sb="5" eb="7">
      <t>レイワ</t>
    </rPh>
    <rPh sb="21" eb="22">
      <t>ダイ</t>
    </rPh>
    <rPh sb="24" eb="25">
      <t>ショウ</t>
    </rPh>
    <rPh sb="33" eb="35">
      <t>サンショウ</t>
    </rPh>
    <phoneticPr fontId="5"/>
  </si>
  <si>
    <t>国保年金課（第10章の30　P107参照）　</t>
    <rPh sb="6" eb="7">
      <t>ダイ</t>
    </rPh>
    <rPh sb="9" eb="10">
      <t>ショウ</t>
    </rPh>
    <rPh sb="18" eb="20">
      <t>サンショウ</t>
    </rPh>
    <phoneticPr fontId="5"/>
  </si>
  <si>
    <t>介護保険課（第10章の31　P107参照）　</t>
    <rPh sb="0" eb="2">
      <t>カイゴ</t>
    </rPh>
    <rPh sb="2" eb="4">
      <t>ホケン</t>
    </rPh>
    <rPh sb="4" eb="5">
      <t>カ</t>
    </rPh>
    <rPh sb="6" eb="7">
      <t>ダイ</t>
    </rPh>
    <rPh sb="9" eb="10">
      <t>ショウ</t>
    </rPh>
    <rPh sb="18" eb="20">
      <t>サンショウ</t>
    </rPh>
    <phoneticPr fontId="36"/>
  </si>
  <si>
    <t>こども家庭課（第10章の13　P100参照）、厚生労働省「人口動態統計」</t>
    <rPh sb="3" eb="5">
      <t>カテイ</t>
    </rPh>
    <rPh sb="5" eb="6">
      <t>カ</t>
    </rPh>
    <rPh sb="7" eb="8">
      <t>ダイ</t>
    </rPh>
    <rPh sb="10" eb="11">
      <t>ショウ</t>
    </rPh>
    <rPh sb="19" eb="21">
      <t>サンショウ</t>
    </rPh>
    <rPh sb="23" eb="25">
      <t>コウセイ</t>
    </rPh>
    <rPh sb="25" eb="28">
      <t>ロウドウショウ</t>
    </rPh>
    <rPh sb="29" eb="31">
      <t>ジンコウ</t>
    </rPh>
    <rPh sb="31" eb="33">
      <t>ドウタイ</t>
    </rPh>
    <rPh sb="33" eb="35">
      <t>トウケイ</t>
    </rPh>
    <phoneticPr fontId="46"/>
  </si>
  <si>
    <t>こども家庭課（第10章の11　P100参照）</t>
    <rPh sb="3" eb="5">
      <t>カテイ</t>
    </rPh>
    <rPh sb="5" eb="6">
      <t>カ</t>
    </rPh>
    <rPh sb="7" eb="8">
      <t>ダイ</t>
    </rPh>
    <rPh sb="10" eb="11">
      <t>ショウ</t>
    </rPh>
    <rPh sb="19" eb="21">
      <t>サンショウ</t>
    </rPh>
    <phoneticPr fontId="46"/>
  </si>
  <si>
    <t>医療保健課（第10章の5　P98参照）</t>
    <rPh sb="6" eb="7">
      <t>ダイ</t>
    </rPh>
    <rPh sb="9" eb="10">
      <t>ショウ</t>
    </rPh>
    <rPh sb="16" eb="18">
      <t>サンショウ</t>
    </rPh>
    <phoneticPr fontId="5"/>
  </si>
  <si>
    <t>西日本旅客鉄道株式会社（第7章の1　P85参照）</t>
    <rPh sb="0" eb="1">
      <t>ニシ</t>
    </rPh>
    <rPh sb="1" eb="3">
      <t>ニホン</t>
    </rPh>
    <rPh sb="3" eb="7">
      <t>リョカクテツドウ</t>
    </rPh>
    <rPh sb="7" eb="11">
      <t>カブシキガイシャ</t>
    </rPh>
    <rPh sb="12" eb="13">
      <t>ダイ</t>
    </rPh>
    <rPh sb="14" eb="15">
      <t>ショウ</t>
    </rPh>
    <rPh sb="21" eb="23">
      <t>サンショウ</t>
    </rPh>
    <phoneticPr fontId="46"/>
  </si>
  <si>
    <t>各年4月1日現在　西部県税事務所・市民税課（第7章の2　P86参照）</t>
    <rPh sb="9" eb="11">
      <t>セイブ</t>
    </rPh>
    <rPh sb="11" eb="13">
      <t>ケンゼイ</t>
    </rPh>
    <rPh sb="13" eb="15">
      <t>ジム</t>
    </rPh>
    <rPh sb="15" eb="16">
      <t>ショ</t>
    </rPh>
    <rPh sb="22" eb="23">
      <t>ダイ</t>
    </rPh>
    <rPh sb="24" eb="25">
      <t>ショウ</t>
    </rPh>
    <rPh sb="31" eb="33">
      <t>サンショウ</t>
    </rPh>
    <phoneticPr fontId="46"/>
  </si>
  <si>
    <t>2020（令和2）年工業統計調査（第6章の8　P84参照）</t>
    <rPh sb="17" eb="18">
      <t>ダイ</t>
    </rPh>
    <rPh sb="19" eb="20">
      <t>ショウ</t>
    </rPh>
    <rPh sb="26" eb="28">
      <t>サンショウ</t>
    </rPh>
    <phoneticPr fontId="5"/>
  </si>
  <si>
    <t>　　　　平成28年経済センサス－活動調査（第5章の3　P77参照）</t>
    <rPh sb="4" eb="6">
      <t>ヘイセイ</t>
    </rPh>
    <rPh sb="8" eb="9">
      <t>ネン</t>
    </rPh>
    <phoneticPr fontId="5"/>
  </si>
  <si>
    <t xml:space="preserve">    平成28年経済センサス－活動調査（第4章の1　P72参照）</t>
    <rPh sb="4" eb="6">
      <t>ヘイセイ</t>
    </rPh>
    <rPh sb="8" eb="9">
      <t>ネン</t>
    </rPh>
    <rPh sb="9" eb="11">
      <t>ケイザイ</t>
    </rPh>
    <rPh sb="16" eb="18">
      <t>カツドウ</t>
    </rPh>
    <rPh sb="18" eb="20">
      <t>チョウサ</t>
    </rPh>
    <rPh sb="21" eb="22">
      <t>ダイ</t>
    </rPh>
    <rPh sb="23" eb="24">
      <t>ショウ</t>
    </rPh>
    <rPh sb="30" eb="32">
      <t>サンショウ</t>
    </rPh>
    <phoneticPr fontId="46"/>
  </si>
  <si>
    <r>
      <t>事業所・企業統計調査　　経済センサス－活動調査（第</t>
    </r>
    <r>
      <rPr>
        <sz val="9"/>
        <rFont val="Calibri"/>
        <family val="2"/>
      </rPr>
      <t>4</t>
    </r>
    <r>
      <rPr>
        <sz val="9"/>
        <rFont val="ＭＳ Ｐゴシック"/>
        <family val="3"/>
        <charset val="128"/>
      </rPr>
      <t>章の</t>
    </r>
    <r>
      <rPr>
        <sz val="9"/>
        <rFont val="Calibri"/>
        <family val="2"/>
      </rPr>
      <t>1</t>
    </r>
    <r>
      <rPr>
        <sz val="9"/>
        <rFont val="ＭＳ Ｐゴシック"/>
        <family val="3"/>
        <charset val="128"/>
      </rPr>
      <t>　</t>
    </r>
    <r>
      <rPr>
        <sz val="9"/>
        <rFont val="Calibri"/>
        <family val="2"/>
      </rPr>
      <t>P72</t>
    </r>
    <r>
      <rPr>
        <sz val="9"/>
        <rFont val="ＭＳ Ｐゴシック"/>
        <family val="3"/>
        <charset val="128"/>
      </rPr>
      <t>参照）　　　</t>
    </r>
    <phoneticPr fontId="5"/>
  </si>
  <si>
    <t>2015年農林業センサス（第3章の9　P68参照）</t>
    <rPh sb="4" eb="5">
      <t>ネン</t>
    </rPh>
    <rPh sb="5" eb="8">
      <t>ノウリンギョウ</t>
    </rPh>
    <rPh sb="13" eb="14">
      <t>ダイ</t>
    </rPh>
    <rPh sb="15" eb="16">
      <t>ショウ</t>
    </rPh>
    <rPh sb="22" eb="24">
      <t>サンショウ</t>
    </rPh>
    <phoneticPr fontId="5"/>
  </si>
  <si>
    <t>国勢調査（第2章の32　P61参照）</t>
    <rPh sb="0" eb="2">
      <t>コクセイ</t>
    </rPh>
    <rPh sb="2" eb="4">
      <t>チョウサ</t>
    </rPh>
    <rPh sb="5" eb="6">
      <t>ダイ</t>
    </rPh>
    <rPh sb="7" eb="8">
      <t>ショウ</t>
    </rPh>
    <rPh sb="15" eb="17">
      <t>サンショウ</t>
    </rPh>
    <phoneticPr fontId="36"/>
  </si>
  <si>
    <t>国勢調査（第2章の33　P61参照）</t>
    <rPh sb="0" eb="2">
      <t>コクセイ</t>
    </rPh>
    <rPh sb="2" eb="4">
      <t>チョウサ</t>
    </rPh>
    <rPh sb="5" eb="6">
      <t>ダイ</t>
    </rPh>
    <rPh sb="7" eb="8">
      <t>ショウ</t>
    </rPh>
    <rPh sb="15" eb="17">
      <t>サンショウ</t>
    </rPh>
    <phoneticPr fontId="36"/>
  </si>
  <si>
    <t>各年10月1日現在　国勢調査（第2章の25　P55参照）</t>
    <rPh sb="0" eb="2">
      <t>カクネン</t>
    </rPh>
    <rPh sb="4" eb="5">
      <t>ガツ</t>
    </rPh>
    <rPh sb="5" eb="7">
      <t>ツイタチ</t>
    </rPh>
    <rPh sb="7" eb="9">
      <t>ゲンザイ</t>
    </rPh>
    <rPh sb="10" eb="12">
      <t>コクセイ</t>
    </rPh>
    <rPh sb="12" eb="14">
      <t>チョウサ</t>
    </rPh>
    <rPh sb="15" eb="16">
      <t>ダイ</t>
    </rPh>
    <rPh sb="17" eb="18">
      <t>ショウ</t>
    </rPh>
    <rPh sb="25" eb="27">
      <t>サンショウ</t>
    </rPh>
    <phoneticPr fontId="57"/>
  </si>
  <si>
    <t>2015（平成27）年10月1日現在　国勢調査（第2章の26　P56参照）</t>
    <rPh sb="5" eb="7">
      <t>ヘイセイ</t>
    </rPh>
    <rPh sb="10" eb="11">
      <t>ネン</t>
    </rPh>
    <rPh sb="13" eb="14">
      <t>ガツ</t>
    </rPh>
    <rPh sb="14" eb="16">
      <t>ツイタチ</t>
    </rPh>
    <rPh sb="16" eb="18">
      <t>ゲンザイ</t>
    </rPh>
    <rPh sb="19" eb="21">
      <t>コクセイ</t>
    </rPh>
    <rPh sb="21" eb="23">
      <t>チョウサ</t>
    </rPh>
    <rPh sb="24" eb="25">
      <t>ダイ</t>
    </rPh>
    <rPh sb="26" eb="27">
      <t>ショウ</t>
    </rPh>
    <phoneticPr fontId="57"/>
  </si>
  <si>
    <t xml:space="preserve">各年10月1日現在　国勢調査　（第2章の3　P15参照）      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コクセイ</t>
    </rPh>
    <rPh sb="12" eb="14">
      <t>チョウサ</t>
    </rPh>
    <phoneticPr fontId="5"/>
  </si>
  <si>
    <t xml:space="preserve">各年3月末現在　住民基本台帳　（第2章の4　P17参照）    </t>
    <rPh sb="0" eb="2">
      <t>カクトシ</t>
    </rPh>
    <rPh sb="3" eb="4">
      <t>ガツ</t>
    </rPh>
    <rPh sb="4" eb="5">
      <t>マツ</t>
    </rPh>
    <rPh sb="5" eb="7">
      <t>ゲンザイ</t>
    </rPh>
    <rPh sb="8" eb="10">
      <t>ジュウミン</t>
    </rPh>
    <rPh sb="10" eb="12">
      <t>キホン</t>
    </rPh>
    <rPh sb="12" eb="14">
      <t>ダイチョウ</t>
    </rPh>
    <phoneticPr fontId="5"/>
  </si>
  <si>
    <t>各年10月1日現在　国勢調査　（第2章の7　P18参照）</t>
    <rPh sb="0" eb="2">
      <t>カクトシ</t>
    </rPh>
    <rPh sb="4" eb="5">
      <t>ガツ</t>
    </rPh>
    <rPh sb="6" eb="7">
      <t>ニチ</t>
    </rPh>
    <rPh sb="7" eb="9">
      <t>ゲンザイ</t>
    </rPh>
    <rPh sb="10" eb="12">
      <t>コクセイ</t>
    </rPh>
    <rPh sb="12" eb="14">
      <t>チョウサ</t>
    </rPh>
    <phoneticPr fontId="5"/>
  </si>
  <si>
    <t>各年3月末現在　住民基本台帳　（第2章の6参　P19照）</t>
    <rPh sb="0" eb="2">
      <t>カクトシ</t>
    </rPh>
    <rPh sb="3" eb="4">
      <t>ガツ</t>
    </rPh>
    <rPh sb="4" eb="5">
      <t>マツ</t>
    </rPh>
    <rPh sb="5" eb="7">
      <t>ゲンザイ</t>
    </rPh>
    <rPh sb="8" eb="10">
      <t>ジュウミン</t>
    </rPh>
    <rPh sb="10" eb="12">
      <t>キホン</t>
    </rPh>
    <rPh sb="12" eb="14">
      <t>ダイチョウ</t>
    </rPh>
    <phoneticPr fontId="5"/>
  </si>
  <si>
    <t>各年3月31日現在　水道局業務課（第8章の4　P90参照）</t>
    <rPh sb="10" eb="13">
      <t>スイドウキョク</t>
    </rPh>
    <rPh sb="13" eb="16">
      <t>ギョウムカ</t>
    </rPh>
    <rPh sb="17" eb="18">
      <t>ダイ</t>
    </rPh>
    <rPh sb="19" eb="20">
      <t>ショウ</t>
    </rPh>
    <rPh sb="26" eb="28">
      <t>サンショウ</t>
    </rPh>
    <phoneticPr fontId="46"/>
  </si>
  <si>
    <t>各年3月31日現在　下水道管理課（第8章の6　P92参照）</t>
    <rPh sb="0" eb="2">
      <t>カクネン</t>
    </rPh>
    <rPh sb="3" eb="4">
      <t>ガツ</t>
    </rPh>
    <rPh sb="6" eb="7">
      <t>ニチ</t>
    </rPh>
    <rPh sb="7" eb="9">
      <t>ゲンザイ</t>
    </rPh>
    <rPh sb="13" eb="15">
      <t>カンリ</t>
    </rPh>
    <rPh sb="17" eb="18">
      <t>ダイ</t>
    </rPh>
    <rPh sb="19" eb="20">
      <t>ショウ</t>
    </rPh>
    <rPh sb="26" eb="28">
      <t>サンショウ</t>
    </rPh>
    <phoneticPr fontId="46"/>
  </si>
  <si>
    <t>2021（令和3）年1月1日現在　資産税課（第9章の1　P93参照）</t>
    <rPh sb="5" eb="7">
      <t>レイワ</t>
    </rPh>
    <rPh sb="9" eb="10">
      <t>ネン</t>
    </rPh>
    <rPh sb="22" eb="23">
      <t>ダイ</t>
    </rPh>
    <rPh sb="24" eb="25">
      <t>ショウ</t>
    </rPh>
    <rPh sb="31" eb="33">
      <t>サンショウ</t>
    </rPh>
    <phoneticPr fontId="5"/>
  </si>
  <si>
    <t>2021（令和3）年1月1日現在　資産税課（第9章の1　P93参照）</t>
    <rPh sb="5" eb="7">
      <t>レイワ</t>
    </rPh>
    <rPh sb="22" eb="23">
      <t>ダイ</t>
    </rPh>
    <rPh sb="24" eb="25">
      <t>ショウ</t>
    </rPh>
    <rPh sb="31" eb="33">
      <t>サンショウ</t>
    </rPh>
    <phoneticPr fontId="5"/>
  </si>
  <si>
    <t>広島西条公共職業安定所（第12章の1　P127参照）</t>
    <rPh sb="12" eb="13">
      <t>ダイ</t>
    </rPh>
    <rPh sb="15" eb="16">
      <t>ショウ</t>
    </rPh>
    <rPh sb="23" eb="25">
      <t>サンショウ</t>
    </rPh>
    <phoneticPr fontId="5"/>
  </si>
  <si>
    <t>広島西条公共職業安定所（第12章の2　P127参照）</t>
    <rPh sb="12" eb="13">
      <t>ダイ</t>
    </rPh>
    <rPh sb="15" eb="16">
      <t>ショウ</t>
    </rPh>
    <rPh sb="23" eb="25">
      <t>サンショウ</t>
    </rPh>
    <phoneticPr fontId="5"/>
  </si>
  <si>
    <t>2021（令和3）年3月末現在　住民基本台帳（第2章の6　P19参照）</t>
    <phoneticPr fontId="5"/>
  </si>
  <si>
    <t>2011（平成23）年3月末現在　住民基本台帳</t>
    <rPh sb="5" eb="7">
      <t>ヘイセイ</t>
    </rPh>
    <phoneticPr fontId="5"/>
  </si>
  <si>
    <t>2021（令和3）年3月末現在　住民基本台帳（第2章の8　P31参照）</t>
    <phoneticPr fontId="5"/>
  </si>
  <si>
    <t>産業</t>
    <rPh sb="0" eb="2">
      <t>サンギョウ</t>
    </rPh>
    <phoneticPr fontId="57"/>
  </si>
  <si>
    <t>総数</t>
    <rPh sb="0" eb="2">
      <t>ソウスウ</t>
    </rPh>
    <phoneticPr fontId="57"/>
  </si>
  <si>
    <t>第一次産業</t>
    <rPh sb="0" eb="1">
      <t>ダイ</t>
    </rPh>
    <rPh sb="1" eb="3">
      <t>イチジ</t>
    </rPh>
    <rPh sb="3" eb="5">
      <t>サンギョウ</t>
    </rPh>
    <phoneticPr fontId="57"/>
  </si>
  <si>
    <t>第二次産業</t>
    <rPh sb="0" eb="1">
      <t>ダイ</t>
    </rPh>
    <rPh sb="1" eb="3">
      <t>ニジ</t>
    </rPh>
    <rPh sb="3" eb="5">
      <t>サンギョウ</t>
    </rPh>
    <phoneticPr fontId="57"/>
  </si>
  <si>
    <t>年齢</t>
    <rPh sb="0" eb="2">
      <t>ネンレイ</t>
    </rPh>
    <phoneticPr fontId="57"/>
  </si>
  <si>
    <t>農業</t>
    <rPh sb="0" eb="2">
      <t>ノウギョウ</t>
    </rPh>
    <phoneticPr fontId="57"/>
  </si>
  <si>
    <t>林業</t>
    <rPh sb="0" eb="2">
      <t>リンギョウ</t>
    </rPh>
    <phoneticPr fontId="57"/>
  </si>
  <si>
    <t>漁業</t>
    <rPh sb="0" eb="2">
      <t>ギョギョウ</t>
    </rPh>
    <phoneticPr fontId="57"/>
  </si>
  <si>
    <t>鉱業</t>
    <rPh sb="0" eb="2">
      <t>コウギョウ</t>
    </rPh>
    <phoneticPr fontId="57"/>
  </si>
  <si>
    <t>建設業</t>
    <rPh sb="0" eb="3">
      <t>ケンセツギョウ</t>
    </rPh>
    <phoneticPr fontId="57"/>
  </si>
  <si>
    <t>製造業</t>
    <rPh sb="0" eb="3">
      <t>セイゾウギョウ</t>
    </rPh>
    <phoneticPr fontId="57"/>
  </si>
  <si>
    <t>《総数》</t>
    <rPh sb="1" eb="2">
      <t>ソウ</t>
    </rPh>
    <rPh sb="2" eb="3">
      <t>スウ</t>
    </rPh>
    <phoneticPr fontId="57"/>
  </si>
  <si>
    <t>15～19</t>
    <phoneticPr fontId="57"/>
  </si>
  <si>
    <t>20～24</t>
    <phoneticPr fontId="57"/>
  </si>
  <si>
    <t>25～29</t>
    <phoneticPr fontId="57"/>
  </si>
  <si>
    <t>30～34</t>
    <phoneticPr fontId="57"/>
  </si>
  <si>
    <t>35～39</t>
    <phoneticPr fontId="57"/>
  </si>
  <si>
    <t>40～44</t>
    <phoneticPr fontId="57"/>
  </si>
  <si>
    <t>45～49</t>
    <phoneticPr fontId="57"/>
  </si>
  <si>
    <t>50～54</t>
    <phoneticPr fontId="57"/>
  </si>
  <si>
    <t>55～59</t>
    <phoneticPr fontId="57"/>
  </si>
  <si>
    <t>60～64</t>
    <phoneticPr fontId="57"/>
  </si>
  <si>
    <t>65～69</t>
    <phoneticPr fontId="57"/>
  </si>
  <si>
    <t>70～74</t>
    <phoneticPr fontId="57"/>
  </si>
  <si>
    <t>75～79</t>
    <phoneticPr fontId="57"/>
  </si>
  <si>
    <t>80～84</t>
    <phoneticPr fontId="57"/>
  </si>
  <si>
    <t>85歳以上</t>
    <rPh sb="2" eb="5">
      <t>サイイジョウ</t>
    </rPh>
    <phoneticPr fontId="57"/>
  </si>
  <si>
    <t>第三次産業</t>
    <rPh sb="0" eb="1">
      <t>ダイ</t>
    </rPh>
    <rPh sb="1" eb="3">
      <t>サンジ</t>
    </rPh>
    <rPh sb="3" eb="5">
      <t>サンギョウ</t>
    </rPh>
    <phoneticPr fontId="57"/>
  </si>
  <si>
    <t>電気・ガス、
熱供給・
水道業</t>
    <rPh sb="0" eb="2">
      <t>デンキ</t>
    </rPh>
    <rPh sb="7" eb="8">
      <t>ネツ</t>
    </rPh>
    <rPh sb="8" eb="10">
      <t>キョウキュウ</t>
    </rPh>
    <rPh sb="12" eb="14">
      <t>スイドウ</t>
    </rPh>
    <rPh sb="14" eb="15">
      <t>ギョウ</t>
    </rPh>
    <phoneticPr fontId="57"/>
  </si>
  <si>
    <t>情報通信業</t>
    <rPh sb="0" eb="2">
      <t>ジョウホウ</t>
    </rPh>
    <rPh sb="2" eb="5">
      <t>ツウシンギョウ</t>
    </rPh>
    <phoneticPr fontId="57"/>
  </si>
  <si>
    <t>運輸業、
郵便業</t>
    <rPh sb="0" eb="3">
      <t>ウンユギョウ</t>
    </rPh>
    <rPh sb="5" eb="7">
      <t>ユウビン</t>
    </rPh>
    <rPh sb="7" eb="8">
      <t>ギョウ</t>
    </rPh>
    <phoneticPr fontId="57"/>
  </si>
  <si>
    <t>卸売業、
小売業</t>
    <rPh sb="0" eb="2">
      <t>オロシウ</t>
    </rPh>
    <rPh sb="2" eb="3">
      <t>ギョウ</t>
    </rPh>
    <rPh sb="5" eb="8">
      <t>コウリギョウ</t>
    </rPh>
    <phoneticPr fontId="57"/>
  </si>
  <si>
    <t>金融・
保険業</t>
    <rPh sb="0" eb="2">
      <t>キンユウ</t>
    </rPh>
    <rPh sb="4" eb="7">
      <t>ホケンギョウ</t>
    </rPh>
    <phoneticPr fontId="57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</si>
  <si>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57"/>
  </si>
  <si>
    <t>学術研究、
専門・技術サービス業</t>
    <phoneticPr fontId="36"/>
  </si>
  <si>
    <t>宿泊業、飲食
サービス業</t>
    <rPh sb="4" eb="6">
      <t>インショク</t>
    </rPh>
    <phoneticPr fontId="57"/>
  </si>
  <si>
    <t>第三次産業(続き）</t>
    <rPh sb="0" eb="1">
      <t>ダイ</t>
    </rPh>
    <rPh sb="1" eb="3">
      <t>サンジ</t>
    </rPh>
    <rPh sb="3" eb="5">
      <t>サンギョウ</t>
    </rPh>
    <rPh sb="6" eb="7">
      <t>ツヅ</t>
    </rPh>
    <phoneticPr fontId="57"/>
  </si>
  <si>
    <t>分類不能
の産業</t>
    <rPh sb="0" eb="2">
      <t>ブンルイ</t>
    </rPh>
    <rPh sb="2" eb="4">
      <t>フノウ</t>
    </rPh>
    <rPh sb="6" eb="8">
      <t>サンギョウ</t>
    </rPh>
    <phoneticPr fontId="57"/>
  </si>
  <si>
    <t>生活関連サービス業、娯楽業</t>
    <phoneticPr fontId="57"/>
  </si>
  <si>
    <t>教育、
学習支援業</t>
    <phoneticPr fontId="57"/>
  </si>
  <si>
    <t>医療、
福祉</t>
    <phoneticPr fontId="57"/>
  </si>
  <si>
    <t>複合サービス事業</t>
    <rPh sb="0" eb="2">
      <t>フクゴウ</t>
    </rPh>
    <rPh sb="6" eb="8">
      <t>ジギョウ</t>
    </rPh>
    <phoneticPr fontId="57"/>
  </si>
  <si>
    <r>
      <t xml:space="preserve">サービス業
</t>
    </r>
    <r>
      <rPr>
        <sz val="8"/>
        <rFont val="ＭＳ Ｐ明朝"/>
        <family val="1"/>
        <charset val="128"/>
      </rPr>
      <t>(他に分類されないもの）</t>
    </r>
    <rPh sb="4" eb="5">
      <t>ギョウ</t>
    </rPh>
    <rPh sb="7" eb="8">
      <t>タ</t>
    </rPh>
    <rPh sb="9" eb="11">
      <t>ブンルイ</t>
    </rPh>
    <phoneticPr fontId="57"/>
  </si>
  <si>
    <r>
      <t xml:space="preserve">公務
</t>
    </r>
    <r>
      <rPr>
        <sz val="8"/>
        <rFont val="ＭＳ Ｐ明朝"/>
        <family val="1"/>
        <charset val="128"/>
      </rPr>
      <t>(他に分類されないもの）</t>
    </r>
    <rPh sb="0" eb="2">
      <t>コウム</t>
    </rPh>
    <rPh sb="4" eb="5">
      <t>タ</t>
    </rPh>
    <rPh sb="6" eb="8">
      <t>ブンルイ</t>
    </rPh>
    <phoneticPr fontId="57"/>
  </si>
  <si>
    <t>総数</t>
    <rPh sb="0" eb="2">
      <t>ソウスウ</t>
    </rPh>
    <phoneticPr fontId="5"/>
  </si>
  <si>
    <t>分類不能の産業</t>
    <rPh sb="0" eb="2">
      <t>ブンルイ</t>
    </rPh>
    <rPh sb="2" eb="4">
      <t>フノウ</t>
    </rPh>
    <rPh sb="5" eb="7">
      <t>サンギョウ</t>
    </rPh>
    <phoneticPr fontId="5"/>
  </si>
  <si>
    <t>第一次産業</t>
    <rPh sb="0" eb="1">
      <t>ダイ</t>
    </rPh>
    <rPh sb="1" eb="2">
      <t>イチ</t>
    </rPh>
    <rPh sb="2" eb="3">
      <t>ジ</t>
    </rPh>
    <rPh sb="3" eb="5">
      <t>サンギョウ</t>
    </rPh>
    <phoneticPr fontId="5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</si>
  <si>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5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</si>
  <si>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5"/>
  </si>
  <si>
    <t>年齢別農家世帯員数・・・・・・・・・・・・・・・・・・・・・</t>
    <phoneticPr fontId="5"/>
  </si>
  <si>
    <t>年齢</t>
    <rPh sb="0" eb="2">
      <t>ネンレイ</t>
    </rPh>
    <phoneticPr fontId="36"/>
  </si>
  <si>
    <t>（平7）</t>
    <rPh sb="1" eb="2">
      <t>ヘイ</t>
    </rPh>
    <phoneticPr fontId="46"/>
  </si>
  <si>
    <t>（平12）</t>
    <rPh sb="1" eb="2">
      <t>ヘイ</t>
    </rPh>
    <phoneticPr fontId="36"/>
  </si>
  <si>
    <t>（平17）</t>
    <rPh sb="1" eb="2">
      <t>ヘイ</t>
    </rPh>
    <phoneticPr fontId="46"/>
  </si>
  <si>
    <t>(平22）</t>
    <rPh sb="1" eb="2">
      <t>ヘイ</t>
    </rPh>
    <phoneticPr fontId="46"/>
  </si>
  <si>
    <t>(平27）</t>
    <rPh sb="1" eb="2">
      <t>ヘイ</t>
    </rPh>
    <phoneticPr fontId="46"/>
  </si>
  <si>
    <t>合　　計</t>
    <rPh sb="0" eb="1">
      <t>ゴウ</t>
    </rPh>
    <rPh sb="3" eb="4">
      <t>ケイ</t>
    </rPh>
    <phoneticPr fontId="46"/>
  </si>
  <si>
    <t>14歳以下</t>
    <rPh sb="2" eb="3">
      <t>サイ</t>
    </rPh>
    <rPh sb="3" eb="5">
      <t>イカ</t>
    </rPh>
    <phoneticPr fontId="46"/>
  </si>
  <si>
    <t>15～19歳</t>
    <phoneticPr fontId="46"/>
  </si>
  <si>
    <t>20～24歳</t>
    <rPh sb="5" eb="6">
      <t>サイ</t>
    </rPh>
    <phoneticPr fontId="46"/>
  </si>
  <si>
    <t>25～29歳</t>
    <rPh sb="5" eb="6">
      <t>サイ</t>
    </rPh>
    <phoneticPr fontId="46"/>
  </si>
  <si>
    <t>30～34歳</t>
    <rPh sb="5" eb="6">
      <t>サイ</t>
    </rPh>
    <phoneticPr fontId="46"/>
  </si>
  <si>
    <t>35～39歳</t>
    <rPh sb="5" eb="6">
      <t>サイ</t>
    </rPh>
    <phoneticPr fontId="46"/>
  </si>
  <si>
    <t>40～44歳</t>
    <rPh sb="5" eb="6">
      <t>サイ</t>
    </rPh>
    <phoneticPr fontId="46"/>
  </si>
  <si>
    <t>45～49歳</t>
    <rPh sb="5" eb="6">
      <t>サイ</t>
    </rPh>
    <phoneticPr fontId="46"/>
  </si>
  <si>
    <t>50～54歳</t>
    <rPh sb="5" eb="6">
      <t>サイ</t>
    </rPh>
    <phoneticPr fontId="46"/>
  </si>
  <si>
    <t>55～59歳</t>
    <rPh sb="5" eb="6">
      <t>サイ</t>
    </rPh>
    <phoneticPr fontId="46"/>
  </si>
  <si>
    <t>60～64歳</t>
    <rPh sb="5" eb="6">
      <t>サイ</t>
    </rPh>
    <phoneticPr fontId="46"/>
  </si>
  <si>
    <t>65～69歳</t>
    <rPh sb="5" eb="6">
      <t>サイ</t>
    </rPh>
    <phoneticPr fontId="46"/>
  </si>
  <si>
    <t>70歳以上</t>
    <rPh sb="2" eb="3">
      <t>サイ</t>
    </rPh>
    <rPh sb="3" eb="5">
      <t>イジョウ</t>
    </rPh>
    <phoneticPr fontId="46"/>
  </si>
  <si>
    <t>西日本高速道路株式会社（第7章の7　P88参照）</t>
    <rPh sb="0" eb="1">
      <t>ニシ</t>
    </rPh>
    <rPh sb="1" eb="3">
      <t>ニホン</t>
    </rPh>
    <rPh sb="3" eb="5">
      <t>コウソク</t>
    </rPh>
    <rPh sb="5" eb="7">
      <t>ドウロ</t>
    </rPh>
    <rPh sb="7" eb="9">
      <t>カブシキ</t>
    </rPh>
    <rPh sb="9" eb="11">
      <t>カイシャ</t>
    </rPh>
    <rPh sb="12" eb="13">
      <t>ダイ</t>
    </rPh>
    <rPh sb="14" eb="15">
      <t>ショウ</t>
    </rPh>
    <rPh sb="21" eb="23">
      <t>サンショウ</t>
    </rPh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</si>
</sst>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 * #,##0_ ;_ * \-#,##0_ ;_ * &quot;-&quot;_ ;_ @_ "/>
    <numFmt numFmtId="176" formatCode="0.0_ "/>
    <numFmt numFmtId="177" formatCode="0.0_);[Red]\(0.0\)"/>
    <numFmt numFmtId="178" formatCode="#,##0_ "/>
    <numFmt numFmtId="179" formatCode="0.0"/>
    <numFmt numFmtId="180" formatCode="#,##0;&quot;△ &quot;#,##0"/>
    <numFmt numFmtId="181" formatCode="#,##0_);[Red]\(#,##0\)"/>
    <numFmt numFmtId="182" formatCode="0.0%"/>
    <numFmt numFmtId="183" formatCode="#,##0_ ;[Red]\-#,##0\ "/>
    <numFmt numFmtId="184" formatCode="#,##0.0_ "/>
    <numFmt numFmtId="185" formatCode="[$-411]yyyy\(gge\)"/>
    <numFmt numFmtId="186" formatCode="[$-411]yyyy\(gge\)&quot;年&quot;"/>
    <numFmt numFmtId="187" formatCode="[$-411]yyyy\ \ \ \(gge\)"/>
    <numFmt numFmtId="188" formatCode="[$-411]yyyy\(gg\ e\)&quot;年&quot;"/>
    <numFmt numFmtId="189" formatCode="#,##0.0_);[Red]\(#,##0.0\)"/>
    <numFmt numFmtId="190" formatCode="\ m&quot;月&quot;"/>
    <numFmt numFmtId="191" formatCode="[$-411]yyyy\(gge\)&quot;年&quot;\ m&quot;月&quot;"/>
    <numFmt numFmtId="192" formatCode="[$-411]yyyy&quot;年&quot;\ m&quot;月&quot;"/>
    <numFmt numFmtId="193" formatCode="[$-411]yyyy\(\ e\)"/>
    <numFmt numFmtId="194" formatCode="0.00_);[Red]\(0.00\)"/>
    <numFmt numFmtId="195" formatCode="#,##0_);\(#,##0\)"/>
    <numFmt numFmtId="196" formatCode="0_ "/>
    <numFmt numFmtId="197" formatCode="[$-411]yyyy\(\ \ \ e\)"/>
    <numFmt numFmtId="198" formatCode="_ * #,##0.0_ ;_ * \-#,##0.0_ ;_ * &quot;-&quot;?_ ;_ @_ "/>
    <numFmt numFmtId="199" formatCode="#,##0.00_);[Red]\(#,##0.00\)"/>
    <numFmt numFmtId="200" formatCode="[$-411]yyyy\(\ \ e\)"/>
    <numFmt numFmtId="201" formatCode="0.00_ "/>
    <numFmt numFmtId="202" formatCode="#,##0;\-#,##0;\-"/>
    <numFmt numFmtId="203" formatCode="[$-411]yyyy\(gggee\)\.\ m\.\ d"/>
    <numFmt numFmtId="204" formatCode="[$-411]yyyy\(ggg\ e\)\.\ m\.dd"/>
    <numFmt numFmtId="205" formatCode="[$-411]yyyy\(ggg\ e\)\.mm\.dd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標準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標準明朝"/>
      <family val="1"/>
      <charset val="128"/>
    </font>
    <font>
      <sz val="6"/>
      <name val="標準明朝"/>
      <family val="1"/>
      <charset val="128"/>
    </font>
    <font>
      <sz val="10"/>
      <name val="標準明朝"/>
      <family val="1"/>
      <charset val="128"/>
    </font>
    <font>
      <sz val="9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24"/>
      <name val="標準明朝"/>
      <family val="1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22"/>
      <name val="標準明朝"/>
      <family val="1"/>
      <charset val="128"/>
    </font>
    <font>
      <b/>
      <sz val="18"/>
      <name val="標準明朝"/>
      <family val="1"/>
      <charset val="128"/>
    </font>
    <font>
      <b/>
      <sz val="14"/>
      <name val="標準明朝"/>
      <family val="1"/>
      <charset val="128"/>
    </font>
    <font>
      <b/>
      <sz val="2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6"/>
      <name val="標準明朝"/>
      <family val="1"/>
      <charset val="128"/>
    </font>
    <font>
      <sz val="14"/>
      <name val="ＭＳ Ｐゴシック"/>
      <family val="3"/>
      <charset val="128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b/>
      <sz val="10"/>
      <name val="Arial"/>
      <family val="2"/>
    </font>
    <font>
      <b/>
      <sz val="9"/>
      <name val="Arial"/>
      <family val="2"/>
    </font>
    <font>
      <sz val="9"/>
      <name val="標準明朝"/>
      <family val="1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vertAlign val="superscript"/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2"/>
      <name val="Arial"/>
      <family val="2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theme="1"/>
      <name val="Arial"/>
      <family val="2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Arial"/>
      <family val="2"/>
    </font>
    <font>
      <sz val="16"/>
      <name val="ＭＳ Ｐゴシック"/>
      <family val="3"/>
      <charset val="128"/>
    </font>
    <font>
      <sz val="14"/>
      <name val="HG丸ｺﾞｼｯｸM-PRO"/>
      <family val="3"/>
      <charset val="128"/>
    </font>
    <font>
      <sz val="9"/>
      <name val="Calibri"/>
      <family val="2"/>
    </font>
    <font>
      <sz val="10"/>
      <name val="ＭＳ Ｐゴシック"/>
      <family val="3"/>
      <charset val="128"/>
      <scheme val="major"/>
    </font>
    <font>
      <b/>
      <sz val="10"/>
      <color rgb="FFFF0000"/>
      <name val="Arial"/>
      <family val="2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</fills>
  <borders count="29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 style="medium">
        <color theme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hair">
        <color theme="1"/>
      </left>
      <right/>
      <top style="medium">
        <color indexed="8"/>
      </top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8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/>
      <top style="medium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theme="1"/>
      </top>
      <bottom style="hair">
        <color theme="1"/>
      </bottom>
      <diagonal/>
    </border>
    <border>
      <left/>
      <right/>
      <top style="medium">
        <color theme="1"/>
      </top>
      <bottom style="hair">
        <color theme="1"/>
      </bottom>
      <diagonal/>
    </border>
    <border>
      <left/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/>
      <diagonal/>
    </border>
    <border>
      <left style="hair">
        <color theme="1"/>
      </left>
      <right style="thin">
        <color indexed="8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indexed="8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thin">
        <color indexed="8"/>
      </right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indexed="8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thin">
        <color indexed="8"/>
      </right>
      <top style="hair">
        <color theme="1"/>
      </top>
      <bottom style="medium">
        <color theme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/>
      <diagonal/>
    </border>
    <border>
      <left style="hair">
        <color indexed="64"/>
      </left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 style="thin">
        <color theme="1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1"/>
      </left>
      <right/>
      <top style="medium">
        <color theme="1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thin">
        <color theme="1"/>
      </bottom>
      <diagonal/>
    </border>
    <border>
      <left style="hair">
        <color theme="1"/>
      </left>
      <right style="hair">
        <color theme="1"/>
      </right>
      <top style="medium">
        <color indexed="8"/>
      </top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 style="hair">
        <color indexed="8"/>
      </right>
      <top/>
      <bottom style="thin">
        <color theme="1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/>
      <top/>
      <bottom style="medium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hair">
        <color indexed="8"/>
      </left>
      <right/>
      <top/>
      <bottom style="medium">
        <color theme="1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theme="1"/>
      </bottom>
      <diagonal/>
    </border>
  </borders>
  <cellStyleXfs count="100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4" fillId="0" borderId="0"/>
    <xf numFmtId="0" fontId="35" fillId="0" borderId="0"/>
    <xf numFmtId="0" fontId="35" fillId="0" borderId="0"/>
    <xf numFmtId="0" fontId="4" fillId="0" borderId="0"/>
    <xf numFmtId="0" fontId="35" fillId="0" borderId="0"/>
    <xf numFmtId="0" fontId="62" fillId="0" borderId="0">
      <alignment vertical="center"/>
    </xf>
    <xf numFmtId="0" fontId="37" fillId="0" borderId="0"/>
    <xf numFmtId="0" fontId="37" fillId="0" borderId="0"/>
    <xf numFmtId="0" fontId="10" fillId="0" borderId="0"/>
    <xf numFmtId="0" fontId="4" fillId="0" borderId="0">
      <alignment vertical="center"/>
    </xf>
    <xf numFmtId="0" fontId="62" fillId="0" borderId="0">
      <alignment vertical="center"/>
    </xf>
    <xf numFmtId="0" fontId="37" fillId="0" borderId="0"/>
    <xf numFmtId="0" fontId="11" fillId="0" borderId="0"/>
    <xf numFmtId="0" fontId="33" fillId="4" borderId="0" applyNumberFormat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7" fillId="0" borderId="0"/>
    <xf numFmtId="0" fontId="35" fillId="0" borderId="0"/>
    <xf numFmtId="0" fontId="37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5" fillId="0" borderId="0"/>
    <xf numFmtId="0" fontId="37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5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0" fontId="37" fillId="0" borderId="0"/>
    <xf numFmtId="0" fontId="37" fillId="0" borderId="0"/>
    <xf numFmtId="0" fontId="3" fillId="0" borderId="0"/>
    <xf numFmtId="0" fontId="35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" fillId="0" borderId="0">
      <alignment vertical="center"/>
    </xf>
    <xf numFmtId="0" fontId="109" fillId="0" borderId="0">
      <alignment vertical="center"/>
    </xf>
  </cellStyleXfs>
  <cellXfs count="2280">
    <xf numFmtId="0" fontId="0" fillId="0" borderId="0" xfId="0"/>
    <xf numFmtId="0" fontId="0" fillId="0" borderId="0" xfId="0" applyAlignment="1"/>
    <xf numFmtId="0" fontId="34" fillId="0" borderId="0" xfId="0" applyFont="1" applyAlignment="1">
      <alignment horizontal="right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38" fontId="13" fillId="0" borderId="10" xfId="0" applyNumberFormat="1" applyFont="1" applyBorder="1"/>
    <xf numFmtId="0" fontId="0" fillId="0" borderId="0" xfId="0" applyFont="1"/>
    <xf numFmtId="0" fontId="13" fillId="0" borderId="10" xfId="47" applyFont="1" applyBorder="1" applyAlignment="1">
      <alignment vertical="center" wrapText="1"/>
    </xf>
    <xf numFmtId="38" fontId="13" fillId="0" borderId="10" xfId="37" applyFont="1" applyBorder="1"/>
    <xf numFmtId="180" fontId="13" fillId="0" borderId="10" xfId="47" applyNumberFormat="1" applyFont="1" applyBorder="1" applyProtection="1"/>
    <xf numFmtId="3" fontId="13" fillId="0" borderId="10" xfId="47" applyNumberFormat="1" applyFont="1" applyBorder="1"/>
    <xf numFmtId="38" fontId="13" fillId="0" borderId="10" xfId="34" applyFont="1" applyBorder="1"/>
    <xf numFmtId="0" fontId="0" fillId="0" borderId="0" xfId="0" applyAlignment="1">
      <alignment horizontal="right"/>
    </xf>
    <xf numFmtId="182" fontId="0" fillId="0" borderId="10" xfId="0" applyNumberForma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182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13" fillId="0" borderId="0" xfId="0" applyFont="1" applyBorder="1" applyAlignment="1">
      <alignment horizontal="center" vertical="center" wrapText="1"/>
    </xf>
    <xf numFmtId="182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82" fontId="0" fillId="0" borderId="0" xfId="0" applyNumberFormat="1" applyFont="1" applyFill="1" applyBorder="1" applyAlignment="1">
      <alignment horizontal="center" vertical="center"/>
    </xf>
    <xf numFmtId="182" fontId="0" fillId="0" borderId="0" xfId="0" applyNumberFormat="1"/>
    <xf numFmtId="0" fontId="34" fillId="0" borderId="21" xfId="47" applyFont="1" applyBorder="1" applyAlignment="1">
      <alignment horizontal="left" vertical="center" wrapText="1"/>
    </xf>
    <xf numFmtId="182" fontId="4" fillId="0" borderId="10" xfId="0" applyNumberFormat="1" applyFont="1" applyBorder="1" applyAlignment="1">
      <alignment horizontal="center" vertical="center"/>
    </xf>
    <xf numFmtId="182" fontId="4" fillId="0" borderId="21" xfId="0" applyNumberFormat="1" applyFont="1" applyBorder="1" applyAlignment="1">
      <alignment horizontal="center" vertical="center"/>
    </xf>
    <xf numFmtId="183" fontId="4" fillId="0" borderId="10" xfId="34" applyNumberFormat="1" applyFont="1" applyBorder="1" applyAlignment="1">
      <alignment vertical="center"/>
    </xf>
    <xf numFmtId="183" fontId="4" fillId="0" borderId="10" xfId="0" applyNumberFormat="1" applyFont="1" applyBorder="1" applyAlignment="1">
      <alignment vertical="center"/>
    </xf>
    <xf numFmtId="182" fontId="0" fillId="0" borderId="0" xfId="0" applyNumberFormat="1" applyAlignment="1">
      <alignment vertical="center"/>
    </xf>
    <xf numFmtId="0" fontId="0" fillId="0" borderId="0" xfId="48" applyFont="1" applyAlignment="1">
      <alignment horizontal="left"/>
    </xf>
    <xf numFmtId="0" fontId="4" fillId="0" borderId="0" xfId="48" applyFont="1" applyAlignment="1">
      <alignment horizontal="left"/>
    </xf>
    <xf numFmtId="0" fontId="0" fillId="0" borderId="10" xfId="0" applyBorder="1" applyAlignment="1">
      <alignment vertical="center" wrapText="1"/>
    </xf>
    <xf numFmtId="38" fontId="0" fillId="0" borderId="10" xfId="0" applyNumberForma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38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right"/>
    </xf>
    <xf numFmtId="181" fontId="4" fillId="0" borderId="10" xfId="34" applyNumberFormat="1" applyFont="1" applyBorder="1" applyAlignment="1">
      <alignment vertical="center" shrinkToFit="1"/>
    </xf>
    <xf numFmtId="181" fontId="4" fillId="0" borderId="10" xfId="0" applyNumberFormat="1" applyFont="1" applyBorder="1" applyAlignment="1">
      <alignment vertical="center" shrinkToFit="1"/>
    </xf>
    <xf numFmtId="10" fontId="4" fillId="0" borderId="10" xfId="34" applyNumberFormat="1" applyFont="1" applyBorder="1" applyAlignment="1">
      <alignment vertical="center"/>
    </xf>
    <xf numFmtId="10" fontId="4" fillId="0" borderId="1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2" fillId="0" borderId="0" xfId="0" applyFont="1"/>
    <xf numFmtId="0" fontId="12" fillId="0" borderId="0" xfId="0" applyFont="1" applyBorder="1" applyAlignment="1">
      <alignment horizontal="center" vertical="center"/>
    </xf>
    <xf numFmtId="0" fontId="0" fillId="0" borderId="39" xfId="0" applyBorder="1"/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2" xfId="0" applyBorder="1" applyAlignment="1">
      <alignment shrinkToFit="1"/>
    </xf>
    <xf numFmtId="0" fontId="0" fillId="0" borderId="40" xfId="0" applyBorder="1" applyAlignment="1">
      <alignment shrinkToFit="1"/>
    </xf>
    <xf numFmtId="0" fontId="0" fillId="0" borderId="41" xfId="0" applyBorder="1" applyAlignment="1">
      <alignment shrinkToFit="1"/>
    </xf>
    <xf numFmtId="0" fontId="34" fillId="0" borderId="0" xfId="0" applyFont="1"/>
    <xf numFmtId="0" fontId="43" fillId="0" borderId="0" xfId="0" applyFont="1"/>
    <xf numFmtId="0" fontId="0" fillId="0" borderId="10" xfId="0" applyBorder="1"/>
    <xf numFmtId="3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38" fontId="0" fillId="0" borderId="10" xfId="0" applyNumberFormat="1" applyBorder="1"/>
    <xf numFmtId="0" fontId="9" fillId="0" borderId="0" xfId="48" applyFont="1" applyBorder="1" applyAlignment="1" applyProtection="1">
      <alignment horizontal="center" vertical="center"/>
    </xf>
    <xf numFmtId="0" fontId="14" fillId="0" borderId="0" xfId="48" applyFont="1" applyAlignment="1">
      <alignment vertical="center"/>
    </xf>
    <xf numFmtId="0" fontId="9" fillId="0" borderId="0" xfId="48" applyFont="1" applyBorder="1" applyAlignment="1">
      <alignment vertical="center"/>
    </xf>
    <xf numFmtId="0" fontId="14" fillId="0" borderId="0" xfId="48" applyFont="1" applyBorder="1" applyAlignment="1">
      <alignment vertical="center"/>
    </xf>
    <xf numFmtId="0" fontId="44" fillId="0" borderId="0" xfId="48" applyFont="1"/>
    <xf numFmtId="0" fontId="44" fillId="0" borderId="0" xfId="48" applyFont="1" applyBorder="1" applyAlignment="1">
      <alignment horizontal="center"/>
    </xf>
    <xf numFmtId="0" fontId="45" fillId="0" borderId="0" xfId="48" applyFont="1" applyBorder="1" applyAlignment="1" applyProtection="1">
      <alignment horizontal="left"/>
    </xf>
    <xf numFmtId="0" fontId="13" fillId="0" borderId="0" xfId="48" applyFont="1" applyBorder="1"/>
    <xf numFmtId="0" fontId="13" fillId="0" borderId="0" xfId="48" applyFont="1" applyBorder="1" applyProtection="1"/>
    <xf numFmtId="0" fontId="13" fillId="0" borderId="0" xfId="48" applyFont="1"/>
    <xf numFmtId="0" fontId="44" fillId="0" borderId="0" xfId="48" applyFont="1" applyBorder="1"/>
    <xf numFmtId="0" fontId="13" fillId="0" borderId="0" xfId="48" applyFont="1" applyAlignment="1" applyProtection="1">
      <alignment horizontal="centerContinuous"/>
    </xf>
    <xf numFmtId="0" fontId="44" fillId="0" borderId="42" xfId="48" applyFont="1" applyBorder="1"/>
    <xf numFmtId="185" fontId="13" fillId="0" borderId="42" xfId="48" applyNumberFormat="1" applyFont="1" applyBorder="1" applyAlignment="1" applyProtection="1">
      <alignment horizontal="centerContinuous" wrapText="1"/>
    </xf>
    <xf numFmtId="37" fontId="13" fillId="0" borderId="42" xfId="48" applyNumberFormat="1" applyFont="1" applyBorder="1" applyAlignment="1" applyProtection="1">
      <alignment vertical="center"/>
    </xf>
    <xf numFmtId="186" fontId="13" fillId="0" borderId="0" xfId="48" applyNumberFormat="1" applyFont="1" applyBorder="1" applyAlignment="1" applyProtection="1">
      <alignment horizontal="centerContinuous"/>
    </xf>
    <xf numFmtId="0" fontId="6" fillId="0" borderId="0" xfId="48" applyFont="1" applyAlignment="1">
      <alignment wrapText="1"/>
    </xf>
    <xf numFmtId="0" fontId="6" fillId="0" borderId="0" xfId="48" applyFont="1" applyBorder="1" applyAlignment="1">
      <alignment wrapText="1"/>
    </xf>
    <xf numFmtId="0" fontId="45" fillId="0" borderId="0" xfId="48" applyFont="1" applyBorder="1" applyAlignment="1" applyProtection="1">
      <alignment horizontal="left" vertical="center"/>
    </xf>
    <xf numFmtId="0" fontId="44" fillId="0" borderId="0" xfId="48" applyFont="1" applyBorder="1" applyProtection="1">
      <protection locked="0"/>
    </xf>
    <xf numFmtId="0" fontId="48" fillId="0" borderId="0" xfId="48" applyFont="1" applyAlignment="1">
      <alignment horizontal="right"/>
    </xf>
    <xf numFmtId="0" fontId="48" fillId="0" borderId="0" xfId="48" applyFont="1"/>
    <xf numFmtId="0" fontId="6" fillId="0" borderId="0" xfId="48" applyFont="1" applyBorder="1" applyAlignment="1">
      <alignment horizontal="center" vertical="center"/>
    </xf>
    <xf numFmtId="0" fontId="6" fillId="0" borderId="0" xfId="48" applyFont="1" applyBorder="1"/>
    <xf numFmtId="0" fontId="6" fillId="0" borderId="0" xfId="48" applyFont="1" applyBorder="1" applyAlignment="1">
      <alignment horizontal="centerContinuous" vertical="center"/>
    </xf>
    <xf numFmtId="0" fontId="6" fillId="0" borderId="0" xfId="48" applyFont="1"/>
    <xf numFmtId="37" fontId="6" fillId="0" borderId="0" xfId="48" applyNumberFormat="1" applyFont="1" applyBorder="1" applyAlignment="1" applyProtection="1">
      <alignment horizontal="right" vertical="center"/>
    </xf>
    <xf numFmtId="179" fontId="6" fillId="0" borderId="0" xfId="48" applyNumberFormat="1" applyFont="1" applyBorder="1" applyAlignment="1">
      <alignment horizontal="right" vertical="center"/>
    </xf>
    <xf numFmtId="0" fontId="6" fillId="0" borderId="0" xfId="48" applyFont="1" applyBorder="1" applyAlignment="1">
      <alignment horizontal="right" vertical="center"/>
    </xf>
    <xf numFmtId="0" fontId="6" fillId="0" borderId="0" xfId="48" applyFont="1" applyBorder="1" applyAlignment="1" applyProtection="1">
      <alignment horizontal="distributed" vertical="center" wrapText="1"/>
    </xf>
    <xf numFmtId="37" fontId="6" fillId="0" borderId="0" xfId="48" applyNumberFormat="1" applyFont="1" applyBorder="1" applyAlignment="1" applyProtection="1">
      <alignment vertical="center"/>
    </xf>
    <xf numFmtId="0" fontId="6" fillId="0" borderId="0" xfId="48" applyFont="1" applyAlignment="1">
      <alignment horizontal="center" vertical="center"/>
    </xf>
    <xf numFmtId="0" fontId="34" fillId="0" borderId="42" xfId="48" applyFont="1" applyBorder="1" applyAlignment="1">
      <alignment horizontal="center" vertical="center"/>
    </xf>
    <xf numFmtId="0" fontId="34" fillId="0" borderId="43" xfId="48" applyFont="1" applyBorder="1" applyAlignment="1">
      <alignment horizontal="center" vertical="center"/>
    </xf>
    <xf numFmtId="0" fontId="15" fillId="0" borderId="0" xfId="48" applyFont="1" applyAlignment="1">
      <alignment horizontal="center" vertical="center"/>
    </xf>
    <xf numFmtId="0" fontId="34" fillId="0" borderId="44" xfId="48" applyFont="1" applyBorder="1" applyAlignment="1">
      <alignment horizontal="center" vertical="center"/>
    </xf>
    <xf numFmtId="3" fontId="6" fillId="0" borderId="0" xfId="48" applyNumberFormat="1" applyFont="1" applyAlignment="1">
      <alignment horizontal="left" vertical="center"/>
    </xf>
    <xf numFmtId="0" fontId="6" fillId="0" borderId="0" xfId="48" applyFont="1" applyAlignment="1">
      <alignment horizontal="left" vertical="center"/>
    </xf>
    <xf numFmtId="0" fontId="34" fillId="0" borderId="42" xfId="48" applyFont="1" applyBorder="1" applyAlignment="1">
      <alignment horizontal="left" vertical="center"/>
    </xf>
    <xf numFmtId="0" fontId="34" fillId="0" borderId="44" xfId="48" applyFont="1" applyBorder="1" applyAlignment="1">
      <alignment horizontal="left" vertical="center"/>
    </xf>
    <xf numFmtId="0" fontId="34" fillId="0" borderId="45" xfId="48" applyFont="1" applyBorder="1" applyAlignment="1">
      <alignment horizontal="left" vertical="center" shrinkToFit="1"/>
    </xf>
    <xf numFmtId="0" fontId="34" fillId="0" borderId="48" xfId="48" applyFont="1" applyBorder="1" applyAlignment="1">
      <alignment horizontal="left" vertical="center" shrinkToFit="1"/>
    </xf>
    <xf numFmtId="0" fontId="34" fillId="0" borderId="50" xfId="48" applyFont="1" applyBorder="1" applyAlignment="1">
      <alignment horizontal="left" vertical="center" shrinkToFit="1"/>
    </xf>
    <xf numFmtId="0" fontId="34" fillId="0" borderId="52" xfId="48" applyFont="1" applyBorder="1" applyAlignment="1">
      <alignment horizontal="left" vertical="center" shrinkToFit="1"/>
    </xf>
    <xf numFmtId="0" fontId="49" fillId="0" borderId="0" xfId="48" applyFont="1"/>
    <xf numFmtId="0" fontId="9" fillId="0" borderId="0" xfId="48" applyFont="1" applyBorder="1" applyAlignment="1"/>
    <xf numFmtId="0" fontId="35" fillId="0" borderId="0" xfId="48" applyBorder="1" applyAlignment="1"/>
    <xf numFmtId="0" fontId="9" fillId="0" borderId="0" xfId="48" applyFont="1" applyBorder="1" applyAlignment="1">
      <alignment horizontal="centerContinuous"/>
    </xf>
    <xf numFmtId="0" fontId="7" fillId="0" borderId="0" xfId="48" applyFont="1"/>
    <xf numFmtId="0" fontId="7" fillId="0" borderId="0" xfId="48" applyFont="1" applyAlignment="1">
      <alignment horizontal="right"/>
    </xf>
    <xf numFmtId="0" fontId="44" fillId="0" borderId="10" xfId="48" applyFont="1" applyBorder="1"/>
    <xf numFmtId="187" fontId="44" fillId="0" borderId="10" xfId="48" applyNumberFormat="1" applyFont="1" applyBorder="1" applyAlignment="1">
      <alignment horizontal="center" wrapText="1"/>
    </xf>
    <xf numFmtId="0" fontId="44" fillId="0" borderId="10" xfId="48" applyFont="1" applyBorder="1" applyAlignment="1">
      <alignment horizontal="center" vertical="center"/>
    </xf>
    <xf numFmtId="37" fontId="44" fillId="0" borderId="10" xfId="48" applyNumberFormat="1" applyFont="1" applyBorder="1" applyAlignment="1" applyProtection="1">
      <alignment vertical="center"/>
    </xf>
    <xf numFmtId="0" fontId="7" fillId="0" borderId="10" xfId="48" applyFont="1" applyBorder="1" applyAlignment="1">
      <alignment shrinkToFit="1"/>
    </xf>
    <xf numFmtId="0" fontId="13" fillId="0" borderId="10" xfId="48" applyFont="1" applyBorder="1"/>
    <xf numFmtId="0" fontId="50" fillId="0" borderId="0" xfId="48" applyFont="1"/>
    <xf numFmtId="0" fontId="43" fillId="0" borderId="0" xfId="48" applyFont="1"/>
    <xf numFmtId="37" fontId="44" fillId="0" borderId="0" xfId="48" applyNumberFormat="1" applyFont="1"/>
    <xf numFmtId="0" fontId="45" fillId="0" borderId="0" xfId="48" applyFont="1"/>
    <xf numFmtId="0" fontId="51" fillId="0" borderId="0" xfId="48" applyFont="1"/>
    <xf numFmtId="0" fontId="7" fillId="0" borderId="10" xfId="48" applyFont="1" applyBorder="1" applyAlignment="1">
      <alignment wrapText="1"/>
    </xf>
    <xf numFmtId="9" fontId="44" fillId="0" borderId="10" xfId="48" applyNumberFormat="1" applyFont="1" applyBorder="1" applyAlignment="1" applyProtection="1">
      <alignment vertical="center"/>
    </xf>
    <xf numFmtId="0" fontId="15" fillId="0" borderId="0" xfId="48" applyFont="1" applyAlignment="1">
      <alignment horizontal="right"/>
    </xf>
    <xf numFmtId="0" fontId="9" fillId="0" borderId="0" xfId="48" applyFont="1" applyBorder="1" applyAlignment="1">
      <alignment horizontal="center"/>
    </xf>
    <xf numFmtId="0" fontId="52" fillId="0" borderId="0" xfId="48" applyFont="1" applyBorder="1"/>
    <xf numFmtId="0" fontId="35" fillId="0" borderId="0" xfId="48"/>
    <xf numFmtId="0" fontId="54" fillId="0" borderId="0" xfId="48" applyFont="1"/>
    <xf numFmtId="0" fontId="35" fillId="0" borderId="0" xfId="48" applyFont="1"/>
    <xf numFmtId="0" fontId="35" fillId="0" borderId="0" xfId="48" applyFont="1" applyAlignment="1">
      <alignment horizontal="center"/>
    </xf>
    <xf numFmtId="0" fontId="7" fillId="0" borderId="10" xfId="48" applyFont="1" applyBorder="1" applyAlignment="1">
      <alignment horizontal="center" wrapText="1"/>
    </xf>
    <xf numFmtId="186" fontId="35" fillId="0" borderId="0" xfId="58" applyNumberFormat="1" applyFont="1" applyAlignment="1">
      <alignment horizontal="right"/>
    </xf>
    <xf numFmtId="0" fontId="35" fillId="0" borderId="0" xfId="48" applyFont="1" applyAlignment="1">
      <alignment horizontal="right"/>
    </xf>
    <xf numFmtId="188" fontId="35" fillId="0" borderId="0" xfId="58" applyNumberFormat="1" applyFont="1" applyAlignment="1">
      <alignment horizontal="right"/>
    </xf>
    <xf numFmtId="0" fontId="44" fillId="0" borderId="10" xfId="48" applyFont="1" applyBorder="1" applyAlignment="1">
      <alignment horizontal="center"/>
    </xf>
    <xf numFmtId="0" fontId="13" fillId="0" borderId="10" xfId="48" applyFont="1" applyBorder="1" applyAlignment="1">
      <alignment wrapText="1"/>
    </xf>
    <xf numFmtId="0" fontId="13" fillId="0" borderId="10" xfId="48" applyFont="1" applyFill="1" applyBorder="1"/>
    <xf numFmtId="0" fontId="53" fillId="0" borderId="0" xfId="48" applyFont="1"/>
    <xf numFmtId="0" fontId="35" fillId="0" borderId="0" xfId="48" applyAlignment="1">
      <alignment wrapText="1"/>
    </xf>
    <xf numFmtId="0" fontId="37" fillId="0" borderId="0" xfId="48" applyFont="1"/>
    <xf numFmtId="0" fontId="13" fillId="0" borderId="0" xfId="48" applyFont="1" applyAlignment="1">
      <alignment horizontal="left"/>
    </xf>
    <xf numFmtId="0" fontId="56" fillId="0" borderId="0" xfId="58" applyFont="1" applyBorder="1" applyAlignment="1"/>
    <xf numFmtId="0" fontId="13" fillId="0" borderId="0" xfId="58" applyFont="1" applyBorder="1"/>
    <xf numFmtId="0" fontId="13" fillId="0" borderId="0" xfId="58" applyFont="1"/>
    <xf numFmtId="0" fontId="45" fillId="0" borderId="0" xfId="58" applyFont="1" applyAlignment="1">
      <alignment horizontal="left"/>
    </xf>
    <xf numFmtId="0" fontId="13" fillId="0" borderId="0" xfId="58" applyFont="1" applyBorder="1" applyAlignment="1">
      <alignment horizontal="center" vertical="center" wrapText="1"/>
    </xf>
    <xf numFmtId="0" fontId="13" fillId="0" borderId="0" xfId="58" applyFont="1" applyAlignment="1">
      <alignment horizontal="centerContinuous" wrapText="1"/>
    </xf>
    <xf numFmtId="41" fontId="13" fillId="0" borderId="0" xfId="58" applyNumberFormat="1" applyFont="1" applyBorder="1" applyProtection="1"/>
    <xf numFmtId="38" fontId="13" fillId="0" borderId="0" xfId="58" applyNumberFormat="1" applyFont="1"/>
    <xf numFmtId="41" fontId="34" fillId="0" borderId="0" xfId="58" applyNumberFormat="1" applyFont="1" applyBorder="1"/>
    <xf numFmtId="0" fontId="44" fillId="0" borderId="0" xfId="58" applyFont="1"/>
    <xf numFmtId="0" fontId="45" fillId="0" borderId="0" xfId="58" applyFont="1" applyAlignment="1"/>
    <xf numFmtId="0" fontId="15" fillId="0" borderId="0" xfId="48" applyFont="1" applyAlignment="1">
      <alignment horizontal="right" vertical="center"/>
    </xf>
    <xf numFmtId="182" fontId="59" fillId="0" borderId="10" xfId="0" applyNumberFormat="1" applyFont="1" applyBorder="1" applyAlignment="1">
      <alignment horizontal="center" vertical="center"/>
    </xf>
    <xf numFmtId="0" fontId="59" fillId="0" borderId="0" xfId="0" applyFont="1"/>
    <xf numFmtId="0" fontId="60" fillId="0" borderId="0" xfId="48" applyFont="1" applyAlignment="1">
      <alignment horizontal="left" vertical="center"/>
    </xf>
    <xf numFmtId="0" fontId="61" fillId="0" borderId="0" xfId="48" applyFont="1"/>
    <xf numFmtId="179" fontId="15" fillId="0" borderId="0" xfId="48" applyNumberFormat="1" applyFont="1" applyBorder="1" applyAlignment="1">
      <alignment vertical="center"/>
    </xf>
    <xf numFmtId="179" fontId="63" fillId="0" borderId="0" xfId="48" applyNumberFormat="1" applyFont="1" applyBorder="1" applyAlignment="1">
      <alignment vertical="center"/>
    </xf>
    <xf numFmtId="0" fontId="15" fillId="0" borderId="0" xfId="48" applyFont="1"/>
    <xf numFmtId="0" fontId="44" fillId="0" borderId="0" xfId="48" applyFont="1" applyAlignment="1">
      <alignment horizontal="right"/>
    </xf>
    <xf numFmtId="0" fontId="64" fillId="0" borderId="0" xfId="48" applyFont="1"/>
    <xf numFmtId="0" fontId="44" fillId="0" borderId="0" xfId="48" applyFont="1" applyAlignment="1">
      <alignment horizontal="center"/>
    </xf>
    <xf numFmtId="0" fontId="35" fillId="0" borderId="55" xfId="48" applyBorder="1" applyAlignment="1">
      <alignment wrapText="1"/>
    </xf>
    <xf numFmtId="0" fontId="35" fillId="0" borderId="0" xfId="48" applyBorder="1" applyAlignment="1">
      <alignment wrapText="1"/>
    </xf>
    <xf numFmtId="181" fontId="59" fillId="0" borderId="10" xfId="0" applyNumberFormat="1" applyFont="1" applyBorder="1" applyAlignment="1">
      <alignment vertical="center" shrinkToFit="1"/>
    </xf>
    <xf numFmtId="3" fontId="6" fillId="0" borderId="48" xfId="48" applyNumberFormat="1" applyFont="1" applyBorder="1" applyAlignment="1">
      <alignment horizontal="left"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4" fillId="0" borderId="0" xfId="48" applyFont="1" applyBorder="1" applyAlignment="1"/>
    <xf numFmtId="0" fontId="15" fillId="0" borderId="0" xfId="48" applyFont="1" applyBorder="1" applyAlignment="1">
      <alignment horizontal="right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4" fillId="0" borderId="0" xfId="48" applyFont="1" applyBorder="1" applyAlignment="1"/>
    <xf numFmtId="0" fontId="15" fillId="0" borderId="0" xfId="48" applyFont="1" applyBorder="1" applyAlignment="1">
      <alignment horizontal="right"/>
    </xf>
    <xf numFmtId="0" fontId="37" fillId="0" borderId="0" xfId="53"/>
    <xf numFmtId="0" fontId="15" fillId="0" borderId="0" xfId="53" applyFont="1" applyBorder="1" applyAlignment="1">
      <alignment horizontal="right"/>
    </xf>
    <xf numFmtId="0" fontId="15" fillId="0" borderId="0" xfId="53" applyFont="1" applyAlignment="1">
      <alignment vertical="center"/>
    </xf>
    <xf numFmtId="38" fontId="34" fillId="0" borderId="0" xfId="62" applyFont="1" applyAlignment="1">
      <alignment vertical="center"/>
    </xf>
    <xf numFmtId="38" fontId="34" fillId="0" borderId="62" xfId="62" applyFont="1" applyBorder="1" applyAlignment="1">
      <alignment vertical="center"/>
    </xf>
    <xf numFmtId="177" fontId="34" fillId="0" borderId="62" xfId="62" applyNumberFormat="1" applyFont="1" applyBorder="1" applyAlignment="1">
      <alignment vertical="center"/>
    </xf>
    <xf numFmtId="38" fontId="15" fillId="0" borderId="62" xfId="62" applyFont="1" applyBorder="1" applyAlignment="1">
      <alignment vertical="center"/>
    </xf>
    <xf numFmtId="38" fontId="15" fillId="0" borderId="62" xfId="62" applyFont="1" applyBorder="1" applyAlignment="1">
      <alignment horizontal="right" vertical="center"/>
    </xf>
    <xf numFmtId="38" fontId="13" fillId="0" borderId="0" xfId="62" applyFont="1" applyAlignment="1">
      <alignment horizontal="right" vertical="center"/>
    </xf>
    <xf numFmtId="38" fontId="13" fillId="0" borderId="0" xfId="62" applyFont="1" applyAlignment="1">
      <alignment vertical="center"/>
    </xf>
    <xf numFmtId="38" fontId="13" fillId="0" borderId="59" xfId="62" applyFont="1" applyBorder="1" applyAlignment="1">
      <alignment vertical="center"/>
    </xf>
    <xf numFmtId="38" fontId="6" fillId="0" borderId="109" xfId="62" applyFont="1" applyBorder="1" applyAlignment="1">
      <alignment horizontal="center" vertical="center"/>
    </xf>
    <xf numFmtId="177" fontId="6" fillId="0" borderId="103" xfId="62" applyNumberFormat="1" applyFont="1" applyBorder="1" applyAlignment="1">
      <alignment horizontal="center" vertical="center"/>
    </xf>
    <xf numFmtId="38" fontId="6" fillId="0" borderId="103" xfId="62" applyFont="1" applyBorder="1" applyAlignment="1">
      <alignment horizontal="center" vertical="center"/>
    </xf>
    <xf numFmtId="38" fontId="6" fillId="0" borderId="104" xfId="62" applyFont="1" applyBorder="1" applyAlignment="1">
      <alignment horizontal="center" vertical="center"/>
    </xf>
    <xf numFmtId="38" fontId="74" fillId="0" borderId="47" xfId="62" applyFont="1" applyFill="1" applyBorder="1" applyAlignment="1">
      <alignment horizontal="distributed" vertical="center"/>
    </xf>
    <xf numFmtId="38" fontId="13" fillId="0" borderId="49" xfId="62" applyFont="1" applyBorder="1" applyAlignment="1">
      <alignment horizontal="distributed" vertical="center"/>
    </xf>
    <xf numFmtId="38" fontId="66" fillId="0" borderId="0" xfId="62" applyFont="1" applyBorder="1" applyAlignment="1">
      <alignment vertical="center"/>
    </xf>
    <xf numFmtId="0" fontId="12" fillId="0" borderId="0" xfId="63" applyFont="1" applyAlignment="1">
      <alignment vertical="center"/>
    </xf>
    <xf numFmtId="0" fontId="13" fillId="0" borderId="0" xfId="63" applyFont="1" applyAlignment="1">
      <alignment vertical="center"/>
    </xf>
    <xf numFmtId="38" fontId="74" fillId="0" borderId="49" xfId="62" applyFont="1" applyBorder="1" applyAlignment="1">
      <alignment horizontal="distributed" vertical="center"/>
    </xf>
    <xf numFmtId="181" fontId="68" fillId="0" borderId="0" xfId="62" applyNumberFormat="1" applyFont="1" applyBorder="1" applyAlignment="1" applyProtection="1">
      <alignment horizontal="right" vertical="center"/>
    </xf>
    <xf numFmtId="177" fontId="68" fillId="0" borderId="0" xfId="62" applyNumberFormat="1" applyFont="1" applyBorder="1" applyAlignment="1" applyProtection="1">
      <alignment vertical="center"/>
    </xf>
    <xf numFmtId="177" fontId="66" fillId="0" borderId="0" xfId="62" applyNumberFormat="1" applyFont="1" applyBorder="1" applyAlignment="1" applyProtection="1">
      <alignment vertical="center"/>
    </xf>
    <xf numFmtId="181" fontId="66" fillId="0" borderId="0" xfId="62" applyNumberFormat="1" applyFont="1" applyBorder="1" applyAlignment="1">
      <alignment vertical="center"/>
    </xf>
    <xf numFmtId="181" fontId="66" fillId="0" borderId="0" xfId="53" applyNumberFormat="1" applyFont="1" applyBorder="1" applyAlignment="1">
      <alignment horizontal="right" vertical="center"/>
    </xf>
    <xf numFmtId="38" fontId="67" fillId="0" borderId="49" xfId="62" applyFont="1" applyBorder="1" applyAlignment="1">
      <alignment horizontal="distributed" vertical="center"/>
    </xf>
    <xf numFmtId="181" fontId="68" fillId="0" borderId="0" xfId="62" applyNumberFormat="1" applyFont="1" applyBorder="1" applyAlignment="1">
      <alignment vertical="center"/>
    </xf>
    <xf numFmtId="181" fontId="68" fillId="0" borderId="0" xfId="53" applyNumberFormat="1" applyFont="1" applyBorder="1" applyAlignment="1">
      <alignment horizontal="right" vertical="center"/>
    </xf>
    <xf numFmtId="38" fontId="13" fillId="0" borderId="49" xfId="62" applyFont="1" applyBorder="1" applyAlignment="1">
      <alignment horizontal="center" vertical="center"/>
    </xf>
    <xf numFmtId="38" fontId="74" fillId="0" borderId="105" xfId="62" applyFont="1" applyBorder="1" applyAlignment="1">
      <alignment horizontal="distributed" vertical="center"/>
    </xf>
    <xf numFmtId="177" fontId="68" fillId="0" borderId="62" xfId="62" applyNumberFormat="1" applyFont="1" applyBorder="1" applyAlignment="1" applyProtection="1">
      <alignment vertical="center"/>
    </xf>
    <xf numFmtId="38" fontId="34" fillId="0" borderId="56" xfId="62" applyFont="1" applyBorder="1" applyAlignment="1">
      <alignment vertical="center"/>
    </xf>
    <xf numFmtId="177" fontId="34" fillId="0" borderId="56" xfId="62" applyNumberFormat="1" applyFont="1" applyBorder="1" applyAlignment="1">
      <alignment vertical="center"/>
    </xf>
    <xf numFmtId="177" fontId="13" fillId="0" borderId="0" xfId="62" applyNumberFormat="1" applyFont="1" applyAlignment="1">
      <alignment vertical="center"/>
    </xf>
    <xf numFmtId="0" fontId="58" fillId="0" borderId="0" xfId="64" applyFont="1"/>
    <xf numFmtId="0" fontId="15" fillId="0" borderId="0" xfId="64" applyFont="1" applyProtection="1"/>
    <xf numFmtId="0" fontId="15" fillId="0" borderId="0" xfId="64" applyFont="1"/>
    <xf numFmtId="0" fontId="15" fillId="0" borderId="62" xfId="64" applyFont="1" applyBorder="1" applyAlignment="1" applyProtection="1">
      <alignment horizontal="right"/>
    </xf>
    <xf numFmtId="0" fontId="15" fillId="0" borderId="0" xfId="64" applyFont="1" applyBorder="1" applyAlignment="1" applyProtection="1">
      <alignment horizontal="right" vertical="center"/>
    </xf>
    <xf numFmtId="0" fontId="13" fillId="0" borderId="56" xfId="64" applyFont="1" applyBorder="1" applyAlignment="1" applyProtection="1"/>
    <xf numFmtId="0" fontId="13" fillId="0" borderId="56" xfId="64" applyFont="1" applyBorder="1" applyAlignment="1" applyProtection="1">
      <alignment horizontal="right" vertical="center"/>
    </xf>
    <xf numFmtId="0" fontId="13" fillId="0" borderId="0" xfId="64" applyFont="1" applyAlignment="1" applyProtection="1">
      <alignment horizontal="center" vertical="center"/>
    </xf>
    <xf numFmtId="0" fontId="13" fillId="0" borderId="0" xfId="64" applyFont="1"/>
    <xf numFmtId="0" fontId="13" fillId="0" borderId="59" xfId="64" applyFont="1" applyBorder="1" applyAlignment="1" applyProtection="1">
      <alignment horizontal="left" vertical="center"/>
    </xf>
    <xf numFmtId="0" fontId="13" fillId="0" borderId="0" xfId="64" applyFont="1" applyBorder="1" applyAlignment="1" applyProtection="1"/>
    <xf numFmtId="49" fontId="13" fillId="0" borderId="59" xfId="64" applyNumberFormat="1" applyFont="1" applyBorder="1" applyAlignment="1" applyProtection="1">
      <alignment horizontal="center" vertical="center"/>
    </xf>
    <xf numFmtId="49" fontId="13" fillId="0" borderId="102" xfId="64" applyNumberFormat="1" applyFont="1" applyBorder="1" applyAlignment="1" applyProtection="1">
      <alignment horizontal="center" vertical="center"/>
    </xf>
    <xf numFmtId="49" fontId="13" fillId="0" borderId="101" xfId="64" applyNumberFormat="1" applyFont="1" applyBorder="1" applyAlignment="1" applyProtection="1">
      <alignment horizontal="center" vertical="center"/>
    </xf>
    <xf numFmtId="49" fontId="67" fillId="0" borderId="59" xfId="64" applyNumberFormat="1" applyFont="1" applyBorder="1" applyAlignment="1" applyProtection="1">
      <alignment horizontal="center" vertical="center"/>
    </xf>
    <xf numFmtId="0" fontId="13" fillId="0" borderId="112" xfId="64" applyFont="1" applyBorder="1" applyAlignment="1" applyProtection="1">
      <alignment horizontal="distributed" vertical="center" indent="1"/>
    </xf>
    <xf numFmtId="41" fontId="66" fillId="0" borderId="48" xfId="64" applyNumberFormat="1" applyFont="1" applyBorder="1" applyAlignment="1">
      <alignment vertical="center"/>
    </xf>
    <xf numFmtId="41" fontId="66" fillId="0" borderId="0" xfId="64" applyNumberFormat="1" applyFont="1" applyBorder="1" applyAlignment="1">
      <alignment vertical="center"/>
    </xf>
    <xf numFmtId="41" fontId="68" fillId="0" borderId="0" xfId="64" applyNumberFormat="1" applyFont="1" applyBorder="1" applyAlignment="1">
      <alignment vertical="center"/>
    </xf>
    <xf numFmtId="0" fontId="13" fillId="0" borderId="97" xfId="64" applyFont="1" applyBorder="1" applyAlignment="1" applyProtection="1">
      <alignment horizontal="distributed" vertical="center" indent="1"/>
    </xf>
    <xf numFmtId="0" fontId="13" fillId="0" borderId="0" xfId="64" applyFont="1" applyBorder="1" applyAlignment="1" applyProtection="1">
      <alignment horizontal="distributed" vertical="center" indent="1"/>
    </xf>
    <xf numFmtId="0" fontId="13" fillId="0" borderId="113" xfId="64" applyFont="1" applyBorder="1" applyAlignment="1" applyProtection="1">
      <alignment horizontal="distributed" vertical="center" indent="1"/>
    </xf>
    <xf numFmtId="0" fontId="13" fillId="0" borderId="114" xfId="64" applyFont="1" applyBorder="1" applyAlignment="1" applyProtection="1">
      <alignment horizontal="distributed" vertical="center" indent="1"/>
    </xf>
    <xf numFmtId="41" fontId="34" fillId="0" borderId="0" xfId="64" applyNumberFormat="1" applyFont="1" applyBorder="1" applyAlignment="1">
      <alignment horizontal="right" vertical="center"/>
    </xf>
    <xf numFmtId="41" fontId="68" fillId="0" borderId="0" xfId="64" applyNumberFormat="1" applyFont="1" applyBorder="1" applyAlignment="1">
      <alignment horizontal="right" vertical="center"/>
    </xf>
    <xf numFmtId="0" fontId="13" fillId="0" borderId="97" xfId="64" applyFont="1" applyBorder="1" applyAlignment="1" applyProtection="1">
      <alignment horizontal="center" vertical="center"/>
    </xf>
    <xf numFmtId="0" fontId="13" fillId="0" borderId="0" xfId="64" applyFont="1" applyBorder="1" applyAlignment="1" applyProtection="1">
      <alignment horizontal="center" vertical="center"/>
    </xf>
    <xf numFmtId="41" fontId="66" fillId="0" borderId="48" xfId="64" applyNumberFormat="1" applyFont="1" applyFill="1" applyBorder="1" applyAlignment="1">
      <alignment vertical="center"/>
    </xf>
    <xf numFmtId="41" fontId="66" fillId="0" borderId="0" xfId="64" applyNumberFormat="1" applyFont="1" applyFill="1" applyBorder="1" applyAlignment="1">
      <alignment vertical="center"/>
    </xf>
    <xf numFmtId="41" fontId="68" fillId="0" borderId="0" xfId="64" applyNumberFormat="1" applyFont="1" applyFill="1" applyBorder="1" applyAlignment="1">
      <alignment vertical="center"/>
    </xf>
    <xf numFmtId="0" fontId="13" fillId="0" borderId="54" xfId="64" applyFont="1" applyBorder="1" applyAlignment="1" applyProtection="1">
      <alignment horizontal="distributed" vertical="center" indent="1"/>
    </xf>
    <xf numFmtId="41" fontId="66" fillId="0" borderId="115" xfId="64" applyNumberFormat="1" applyFont="1" applyBorder="1" applyAlignment="1" applyProtection="1">
      <alignment vertical="center"/>
    </xf>
    <xf numFmtId="41" fontId="66" fillId="0" borderId="60" xfId="64" applyNumberFormat="1" applyFont="1" applyBorder="1" applyAlignment="1" applyProtection="1">
      <alignment vertical="center"/>
    </xf>
    <xf numFmtId="41" fontId="68" fillId="0" borderId="60" xfId="64" applyNumberFormat="1" applyFont="1" applyBorder="1" applyAlignment="1" applyProtection="1">
      <alignment vertical="center"/>
    </xf>
    <xf numFmtId="41" fontId="68" fillId="0" borderId="0" xfId="64" applyNumberFormat="1" applyFont="1" applyFill="1" applyBorder="1" applyAlignment="1" applyProtection="1">
      <alignment vertical="center"/>
    </xf>
    <xf numFmtId="0" fontId="13" fillId="0" borderId="0" xfId="64" applyFont="1" applyFill="1"/>
    <xf numFmtId="41" fontId="66" fillId="0" borderId="48" xfId="64" applyNumberFormat="1" applyFont="1" applyFill="1" applyBorder="1" applyAlignment="1" applyProtection="1">
      <alignment vertical="center"/>
    </xf>
    <xf numFmtId="41" fontId="66" fillId="0" borderId="0" xfId="64" applyNumberFormat="1" applyFont="1" applyFill="1" applyAlignment="1" applyProtection="1">
      <alignment vertical="center"/>
    </xf>
    <xf numFmtId="0" fontId="13" fillId="0" borderId="54" xfId="64" applyFont="1" applyBorder="1" applyAlignment="1" applyProtection="1">
      <alignment horizontal="distributed" vertical="center" indent="3"/>
    </xf>
    <xf numFmtId="0" fontId="13" fillId="0" borderId="95" xfId="64" applyFont="1" applyBorder="1" applyAlignment="1" applyProtection="1">
      <alignment horizontal="center" vertical="center"/>
    </xf>
    <xf numFmtId="41" fontId="66" fillId="0" borderId="95" xfId="64" applyNumberFormat="1" applyFont="1" applyBorder="1" applyAlignment="1">
      <alignment vertical="center"/>
    </xf>
    <xf numFmtId="41" fontId="68" fillId="0" borderId="95" xfId="64" applyNumberFormat="1" applyFont="1" applyBorder="1" applyAlignment="1">
      <alignment vertical="center"/>
    </xf>
    <xf numFmtId="178" fontId="66" fillId="0" borderId="119" xfId="64" applyNumberFormat="1" applyFont="1" applyBorder="1" applyAlignment="1">
      <alignment vertical="center"/>
    </xf>
    <xf numFmtId="178" fontId="66" fillId="0" borderId="117" xfId="64" applyNumberFormat="1" applyFont="1" applyBorder="1" applyAlignment="1">
      <alignment vertical="center"/>
    </xf>
    <xf numFmtId="178" fontId="68" fillId="0" borderId="117" xfId="64" applyNumberFormat="1" applyFont="1" applyBorder="1" applyAlignment="1">
      <alignment vertical="center"/>
    </xf>
    <xf numFmtId="0" fontId="75" fillId="0" borderId="0" xfId="64" applyFont="1" applyAlignment="1" applyProtection="1">
      <alignment vertical="center"/>
    </xf>
    <xf numFmtId="0" fontId="15" fillId="0" borderId="0" xfId="64" applyFont="1" applyAlignment="1" applyProtection="1">
      <alignment vertical="center"/>
    </xf>
    <xf numFmtId="0" fontId="15" fillId="0" borderId="0" xfId="64" applyFont="1" applyAlignment="1">
      <alignment vertical="center"/>
    </xf>
    <xf numFmtId="0" fontId="15" fillId="0" borderId="56" xfId="64" applyFont="1" applyBorder="1" applyAlignment="1" applyProtection="1">
      <alignment horizontal="right" vertical="center"/>
    </xf>
    <xf numFmtId="0" fontId="34" fillId="0" borderId="0" xfId="64" applyFont="1" applyBorder="1" applyAlignment="1" applyProtection="1">
      <alignment horizontal="right"/>
    </xf>
    <xf numFmtId="0" fontId="75" fillId="0" borderId="0" xfId="0" applyFont="1" applyAlignment="1"/>
    <xf numFmtId="0" fontId="58" fillId="0" borderId="0" xfId="0" applyFont="1"/>
    <xf numFmtId="0" fontId="13" fillId="0" borderId="59" xfId="0" applyFont="1" applyBorder="1" applyAlignment="1"/>
    <xf numFmtId="0" fontId="13" fillId="0" borderId="51" xfId="0" applyFont="1" applyBorder="1" applyAlignment="1">
      <alignment horizontal="right" vertical="top"/>
    </xf>
    <xf numFmtId="0" fontId="15" fillId="0" borderId="123" xfId="0" applyFont="1" applyFill="1" applyBorder="1" applyAlignment="1">
      <alignment horizontal="left" vertical="center"/>
    </xf>
    <xf numFmtId="0" fontId="15" fillId="0" borderId="12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4" fillId="0" borderId="0" xfId="64" applyFont="1"/>
    <xf numFmtId="0" fontId="16" fillId="0" borderId="0" xfId="65" applyFont="1" applyFill="1" applyAlignment="1">
      <alignment horizontal="left"/>
    </xf>
    <xf numFmtId="0" fontId="16" fillId="0" borderId="0" xfId="65" applyFont="1" applyFill="1" applyAlignment="1">
      <alignment horizontal="center"/>
    </xf>
    <xf numFmtId="0" fontId="58" fillId="0" borderId="0" xfId="0" applyFont="1" applyFill="1"/>
    <xf numFmtId="0" fontId="13" fillId="0" borderId="72" xfId="0" applyFont="1" applyFill="1" applyBorder="1" applyAlignment="1">
      <alignment horizontal="center" vertical="center"/>
    </xf>
    <xf numFmtId="0" fontId="3" fillId="0" borderId="0" xfId="0" applyFont="1"/>
    <xf numFmtId="190" fontId="13" fillId="0" borderId="55" xfId="65" applyNumberFormat="1" applyFont="1" applyFill="1" applyBorder="1" applyAlignment="1">
      <alignment horizontal="center" vertical="center"/>
    </xf>
    <xf numFmtId="190" fontId="13" fillId="0" borderId="83" xfId="65" applyNumberFormat="1" applyFont="1" applyFill="1" applyBorder="1" applyAlignment="1">
      <alignment horizontal="center" vertical="center"/>
    </xf>
    <xf numFmtId="191" fontId="6" fillId="0" borderId="23" xfId="65" applyNumberFormat="1" applyFont="1" applyFill="1" applyBorder="1" applyAlignment="1">
      <alignment horizontal="center" vertical="center"/>
    </xf>
    <xf numFmtId="191" fontId="6" fillId="0" borderId="84" xfId="65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60" fillId="0" borderId="12" xfId="0" applyNumberFormat="1" applyFont="1" applyFill="1" applyBorder="1" applyAlignment="1">
      <alignment horizontal="center" vertical="center" shrinkToFit="1"/>
    </xf>
    <xf numFmtId="3" fontId="60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3" fontId="60" fillId="0" borderId="126" xfId="0" applyNumberFormat="1" applyFont="1" applyFill="1" applyBorder="1" applyAlignment="1">
      <alignment vertical="center" shrinkToFit="1"/>
    </xf>
    <xf numFmtId="3" fontId="60" fillId="0" borderId="127" xfId="0" applyNumberFormat="1" applyFont="1" applyFill="1" applyBorder="1" applyAlignment="1">
      <alignment vertical="center" shrinkToFit="1"/>
    </xf>
    <xf numFmtId="3" fontId="60" fillId="0" borderId="76" xfId="0" applyNumberFormat="1" applyFont="1" applyFill="1" applyBorder="1" applyAlignment="1">
      <alignment vertical="center" shrinkToFit="1"/>
    </xf>
    <xf numFmtId="3" fontId="60" fillId="0" borderId="128" xfId="0" applyNumberFormat="1" applyFont="1" applyFill="1" applyBorder="1" applyAlignment="1">
      <alignment vertical="center" shrinkToFit="1"/>
    </xf>
    <xf numFmtId="3" fontId="60" fillId="0" borderId="37" xfId="0" applyNumberFormat="1" applyFont="1" applyFill="1" applyBorder="1" applyAlignment="1">
      <alignment vertical="center" shrinkToFit="1"/>
    </xf>
    <xf numFmtId="3" fontId="60" fillId="0" borderId="129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190" fontId="34" fillId="0" borderId="55" xfId="65" applyNumberFormat="1" applyFont="1" applyFill="1" applyBorder="1" applyAlignment="1">
      <alignment horizontal="center" vertical="center"/>
    </xf>
    <xf numFmtId="190" fontId="34" fillId="0" borderId="83" xfId="65" applyNumberFormat="1" applyFont="1" applyFill="1" applyBorder="1" applyAlignment="1">
      <alignment horizontal="center" vertical="center"/>
    </xf>
    <xf numFmtId="191" fontId="72" fillId="0" borderId="23" xfId="65" applyNumberFormat="1" applyFont="1" applyFill="1" applyBorder="1" applyAlignment="1">
      <alignment horizontal="center" vertical="center"/>
    </xf>
    <xf numFmtId="191" fontId="72" fillId="0" borderId="84" xfId="65" applyNumberFormat="1" applyFont="1" applyFill="1" applyBorder="1" applyAlignment="1">
      <alignment horizontal="center" vertical="center"/>
    </xf>
    <xf numFmtId="3" fontId="69" fillId="0" borderId="126" xfId="0" applyNumberFormat="1" applyFont="1" applyFill="1" applyBorder="1" applyAlignment="1">
      <alignment vertical="center" shrinkToFit="1"/>
    </xf>
    <xf numFmtId="3" fontId="69" fillId="0" borderId="127" xfId="0" applyNumberFormat="1" applyFont="1" applyFill="1" applyBorder="1" applyAlignment="1">
      <alignment vertical="center" shrinkToFit="1"/>
    </xf>
    <xf numFmtId="3" fontId="69" fillId="0" borderId="12" xfId="0" applyNumberFormat="1" applyFont="1" applyFill="1" applyBorder="1" applyAlignment="1">
      <alignment horizontal="center" vertical="center" shrinkToFit="1"/>
    </xf>
    <xf numFmtId="3" fontId="69" fillId="0" borderId="76" xfId="0" applyNumberFormat="1" applyFont="1" applyFill="1" applyBorder="1" applyAlignment="1">
      <alignment vertical="center" shrinkToFit="1"/>
    </xf>
    <xf numFmtId="3" fontId="69" fillId="0" borderId="128" xfId="0" applyNumberFormat="1" applyFont="1" applyFill="1" applyBorder="1" applyAlignment="1">
      <alignment vertical="center" shrinkToFit="1"/>
    </xf>
    <xf numFmtId="3" fontId="69" fillId="0" borderId="13" xfId="0" applyNumberFormat="1" applyFont="1" applyFill="1" applyBorder="1" applyAlignment="1">
      <alignment horizontal="center" vertical="center" shrinkToFit="1"/>
    </xf>
    <xf numFmtId="3" fontId="69" fillId="0" borderId="37" xfId="0" applyNumberFormat="1" applyFont="1" applyFill="1" applyBorder="1" applyAlignment="1">
      <alignment vertical="center" shrinkToFit="1"/>
    </xf>
    <xf numFmtId="3" fontId="69" fillId="0" borderId="129" xfId="0" applyNumberFormat="1" applyFont="1" applyFill="1" applyBorder="1" applyAlignment="1">
      <alignment vertical="center" shrinkToFit="1"/>
    </xf>
    <xf numFmtId="0" fontId="0" fillId="0" borderId="0" xfId="0" applyBorder="1"/>
    <xf numFmtId="0" fontId="13" fillId="0" borderId="13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71" fillId="0" borderId="0" xfId="0" applyFont="1" applyAlignment="1">
      <alignment horizontal="right"/>
    </xf>
    <xf numFmtId="0" fontId="13" fillId="0" borderId="8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79" xfId="0" applyFont="1" applyBorder="1" applyAlignment="1">
      <alignment horizontal="center" vertical="center"/>
    </xf>
    <xf numFmtId="0" fontId="13" fillId="0" borderId="129" xfId="0" applyFont="1" applyBorder="1" applyAlignment="1">
      <alignment horizontal="center" vertical="center"/>
    </xf>
    <xf numFmtId="192" fontId="6" fillId="0" borderId="23" xfId="65" applyNumberFormat="1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distributed" vertical="center"/>
    </xf>
    <xf numFmtId="0" fontId="13" fillId="0" borderId="85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55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191" fontId="6" fillId="0" borderId="0" xfId="65" applyNumberFormat="1" applyFont="1" applyFill="1" applyBorder="1" applyAlignment="1">
      <alignment horizontal="center" vertical="center"/>
    </xf>
    <xf numFmtId="3" fontId="60" fillId="0" borderId="0" xfId="0" applyNumberFormat="1" applyFont="1" applyFill="1" applyBorder="1" applyAlignment="1">
      <alignment horizontal="right" vertical="center" shrinkToFit="1"/>
    </xf>
    <xf numFmtId="3" fontId="60" fillId="0" borderId="0" xfId="0" applyNumberFormat="1" applyFont="1" applyFill="1" applyBorder="1" applyAlignment="1">
      <alignment vertical="center" shrinkToFit="1"/>
    </xf>
    <xf numFmtId="0" fontId="15" fillId="0" borderId="0" xfId="65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190" fontId="13" fillId="0" borderId="0" xfId="65" applyNumberFormat="1" applyFont="1" applyFill="1" applyBorder="1" applyAlignment="1">
      <alignment horizontal="center" vertical="center"/>
    </xf>
    <xf numFmtId="3" fontId="60" fillId="0" borderId="0" xfId="0" applyNumberFormat="1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190" fontId="34" fillId="0" borderId="0" xfId="65" applyNumberFormat="1" applyFont="1" applyFill="1" applyBorder="1" applyAlignment="1">
      <alignment horizontal="center" vertical="center"/>
    </xf>
    <xf numFmtId="0" fontId="58" fillId="0" borderId="0" xfId="65" applyFont="1" applyFill="1" applyBorder="1" applyAlignment="1">
      <alignment horizontal="left"/>
    </xf>
    <xf numFmtId="0" fontId="58" fillId="0" borderId="0" xfId="65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vertical="center"/>
    </xf>
    <xf numFmtId="191" fontId="15" fillId="0" borderId="0" xfId="65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distributed" vertical="center"/>
    </xf>
    <xf numFmtId="0" fontId="34" fillId="0" borderId="0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Border="1" applyAlignment="1">
      <alignment horizontal="left" vertical="center"/>
    </xf>
    <xf numFmtId="38" fontId="34" fillId="0" borderId="0" xfId="33" applyFont="1"/>
    <xf numFmtId="38" fontId="13" fillId="0" borderId="0" xfId="33" applyFont="1"/>
    <xf numFmtId="0" fontId="16" fillId="0" borderId="0" xfId="64" applyFont="1" applyAlignment="1" applyProtection="1">
      <alignment horizontal="left"/>
    </xf>
    <xf numFmtId="0" fontId="13" fillId="0" borderId="110" xfId="64" applyFont="1" applyBorder="1" applyAlignment="1" applyProtection="1">
      <alignment horizontal="center" vertical="center" textRotation="255"/>
    </xf>
    <xf numFmtId="0" fontId="13" fillId="0" borderId="99" xfId="64" applyFont="1" applyBorder="1" applyAlignment="1" applyProtection="1">
      <alignment horizontal="center" vertical="center" textRotation="255"/>
    </xf>
    <xf numFmtId="0" fontId="13" fillId="0" borderId="61" xfId="64" applyFont="1" applyBorder="1" applyAlignment="1" applyProtection="1">
      <alignment horizontal="center" vertical="center" textRotation="255"/>
    </xf>
    <xf numFmtId="0" fontId="7" fillId="0" borderId="61" xfId="0" applyFont="1" applyBorder="1" applyAlignment="1">
      <alignment vertical="center"/>
    </xf>
    <xf numFmtId="0" fontId="13" fillId="0" borderId="117" xfId="64" applyFont="1" applyBorder="1" applyAlignment="1" applyProtection="1">
      <alignment horizontal="center" vertical="distributed"/>
    </xf>
    <xf numFmtId="0" fontId="15" fillId="0" borderId="0" xfId="64" applyFont="1" applyAlignment="1" applyProtection="1"/>
    <xf numFmtId="0" fontId="15" fillId="0" borderId="0" xfId="64" applyFont="1" applyAlignment="1"/>
    <xf numFmtId="0" fontId="13" fillId="0" borderId="111" xfId="64" applyFont="1" applyBorder="1" applyAlignment="1" applyProtection="1">
      <alignment horizontal="distributed" vertical="center"/>
    </xf>
    <xf numFmtId="0" fontId="13" fillId="0" borderId="97" xfId="64" applyFont="1" applyBorder="1" applyAlignment="1" applyProtection="1">
      <alignment horizontal="distributed" vertical="center"/>
    </xf>
    <xf numFmtId="0" fontId="13" fillId="0" borderId="0" xfId="64" applyFont="1" applyBorder="1" applyAlignment="1" applyProtection="1">
      <alignment horizontal="distributed" vertical="center"/>
    </xf>
    <xf numFmtId="0" fontId="13" fillId="0" borderId="94" xfId="64" applyFont="1" applyBorder="1" applyAlignment="1" applyProtection="1">
      <alignment horizontal="distributed" vertical="center"/>
    </xf>
    <xf numFmtId="0" fontId="13" fillId="0" borderId="95" xfId="64" applyFont="1" applyBorder="1" applyAlignment="1" applyProtection="1">
      <alignment horizontal="distributed" vertical="center"/>
    </xf>
    <xf numFmtId="0" fontId="13" fillId="0" borderId="53" xfId="64" applyFont="1" applyBorder="1" applyAlignment="1" applyProtection="1">
      <alignment horizontal="distributed" vertical="center"/>
    </xf>
    <xf numFmtId="0" fontId="13" fillId="0" borderId="60" xfId="64" applyFont="1" applyBorder="1" applyAlignment="1" applyProtection="1">
      <alignment horizontal="distributed" vertical="center"/>
    </xf>
    <xf numFmtId="0" fontId="16" fillId="0" borderId="0" xfId="64" applyFont="1" applyBorder="1" applyAlignment="1" applyProtection="1">
      <alignment horizontal="left"/>
    </xf>
    <xf numFmtId="0" fontId="15" fillId="0" borderId="0" xfId="64" applyFont="1" applyBorder="1" applyAlignment="1" applyProtection="1"/>
    <xf numFmtId="0" fontId="15" fillId="0" borderId="0" xfId="64" applyFont="1" applyBorder="1" applyAlignment="1"/>
    <xf numFmtId="0" fontId="15" fillId="0" borderId="0" xfId="64" applyFont="1" applyBorder="1" applyAlignment="1" applyProtection="1">
      <alignment horizontal="right"/>
    </xf>
    <xf numFmtId="0" fontId="13" fillId="0" borderId="0" xfId="64" applyFont="1" applyBorder="1" applyAlignment="1" applyProtection="1">
      <alignment horizontal="right" vertical="center"/>
    </xf>
    <xf numFmtId="0" fontId="13" fillId="0" borderId="0" xfId="64" applyNumberFormat="1" applyFont="1" applyBorder="1" applyAlignment="1" applyProtection="1">
      <alignment horizontal="center" vertical="center"/>
    </xf>
    <xf numFmtId="0" fontId="13" fillId="0" borderId="0" xfId="64" applyFont="1" applyBorder="1" applyAlignment="1" applyProtection="1">
      <alignment horizontal="left" vertical="center"/>
    </xf>
    <xf numFmtId="49" fontId="13" fillId="0" borderId="0" xfId="64" applyNumberFormat="1" applyFont="1" applyBorder="1" applyAlignment="1" applyProtection="1">
      <alignment horizontal="center" vertical="center"/>
    </xf>
    <xf numFmtId="0" fontId="13" fillId="0" borderId="0" xfId="64" applyFont="1" applyBorder="1" applyAlignment="1" applyProtection="1">
      <alignment horizontal="center" vertical="center" textRotation="255"/>
    </xf>
    <xf numFmtId="41" fontId="66" fillId="0" borderId="0" xfId="64" applyNumberFormat="1" applyFont="1" applyBorder="1" applyAlignment="1" applyProtection="1">
      <alignment vertical="center"/>
    </xf>
    <xf numFmtId="41" fontId="66" fillId="0" borderId="0" xfId="64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13" fillId="0" borderId="0" xfId="64" applyFont="1" applyBorder="1" applyAlignment="1" applyProtection="1">
      <alignment horizontal="center" vertical="distributed"/>
    </xf>
    <xf numFmtId="178" fontId="66" fillId="0" borderId="0" xfId="64" applyNumberFormat="1" applyFont="1" applyBorder="1" applyAlignment="1">
      <alignment vertical="center"/>
    </xf>
    <xf numFmtId="0" fontId="75" fillId="0" borderId="0" xfId="64" applyFont="1" applyBorder="1" applyAlignment="1" applyProtection="1">
      <alignment vertical="center"/>
    </xf>
    <xf numFmtId="0" fontId="15" fillId="0" borderId="0" xfId="64" applyFont="1" applyBorder="1" applyAlignment="1" applyProtection="1">
      <alignment vertical="center"/>
    </xf>
    <xf numFmtId="0" fontId="15" fillId="0" borderId="0" xfId="64" applyFont="1" applyBorder="1" applyAlignment="1">
      <alignment vertical="center"/>
    </xf>
    <xf numFmtId="0" fontId="75" fillId="0" borderId="0" xfId="0" applyFont="1" applyBorder="1" applyAlignment="1"/>
    <xf numFmtId="0" fontId="0" fillId="0" borderId="0" xfId="0" applyBorder="1" applyAlignment="1"/>
    <xf numFmtId="0" fontId="13" fillId="0" borderId="63" xfId="53" applyFont="1" applyBorder="1" applyAlignment="1"/>
    <xf numFmtId="49" fontId="13" fillId="0" borderId="137" xfId="53" applyNumberFormat="1" applyFont="1" applyBorder="1" applyAlignment="1">
      <alignment horizontal="center" vertical="center"/>
    </xf>
    <xf numFmtId="49" fontId="67" fillId="0" borderId="137" xfId="53" applyNumberFormat="1" applyFont="1" applyBorder="1" applyAlignment="1">
      <alignment horizontal="center" vertical="center"/>
    </xf>
    <xf numFmtId="181" fontId="66" fillId="0" borderId="0" xfId="62" applyNumberFormat="1" applyFont="1" applyAlignment="1">
      <alignment vertical="center"/>
    </xf>
    <xf numFmtId="181" fontId="68" fillId="0" borderId="0" xfId="62" applyNumberFormat="1" applyFont="1" applyAlignment="1">
      <alignment vertical="center"/>
    </xf>
    <xf numFmtId="0" fontId="10" fillId="0" borderId="0" xfId="53" applyFont="1"/>
    <xf numFmtId="0" fontId="15" fillId="0" borderId="0" xfId="53" applyFont="1"/>
    <xf numFmtId="181" fontId="66" fillId="0" borderId="69" xfId="53" applyNumberFormat="1" applyFont="1" applyBorder="1" applyAlignment="1">
      <alignment horizontal="right" vertical="center"/>
    </xf>
    <xf numFmtId="0" fontId="13" fillId="0" borderId="0" xfId="53" applyFont="1" applyAlignment="1">
      <alignment wrapText="1"/>
    </xf>
    <xf numFmtId="0" fontId="78" fillId="0" borderId="0" xfId="53" applyFont="1" applyAlignment="1">
      <alignment vertical="center"/>
    </xf>
    <xf numFmtId="193" fontId="13" fillId="0" borderId="144" xfId="66" applyNumberFormat="1" applyFont="1" applyBorder="1" applyAlignment="1">
      <alignment horizontal="center" vertical="center"/>
    </xf>
    <xf numFmtId="193" fontId="67" fillId="0" borderId="144" xfId="66" applyNumberFormat="1" applyFont="1" applyBorder="1" applyAlignment="1">
      <alignment horizontal="center" vertical="center"/>
    </xf>
    <xf numFmtId="194" fontId="66" fillId="0" borderId="0" xfId="53" applyNumberFormat="1" applyFont="1" applyBorder="1" applyAlignment="1">
      <alignment horizontal="right" vertical="center"/>
    </xf>
    <xf numFmtId="194" fontId="68" fillId="0" borderId="0" xfId="53" applyNumberFormat="1" applyFont="1" applyBorder="1" applyAlignment="1">
      <alignment horizontal="right" vertical="center"/>
    </xf>
    <xf numFmtId="181" fontId="66" fillId="0" borderId="0" xfId="53" applyNumberFormat="1" applyFont="1" applyBorder="1" applyAlignment="1">
      <alignment horizontal="right" vertical="center" shrinkToFit="1"/>
    </xf>
    <xf numFmtId="181" fontId="68" fillId="0" borderId="0" xfId="53" applyNumberFormat="1" applyFont="1" applyBorder="1" applyAlignment="1">
      <alignment horizontal="right" vertical="center" shrinkToFit="1"/>
    </xf>
    <xf numFmtId="0" fontId="15" fillId="0" borderId="0" xfId="66" applyFont="1" applyAlignment="1">
      <alignment vertical="center"/>
    </xf>
    <xf numFmtId="0" fontId="15" fillId="0" borderId="62" xfId="69" applyFont="1" applyBorder="1" applyAlignment="1">
      <alignment horizontal="right"/>
    </xf>
    <xf numFmtId="181" fontId="66" fillId="0" borderId="0" xfId="62" applyNumberFormat="1" applyFont="1" applyFill="1" applyAlignment="1">
      <alignment vertical="center"/>
    </xf>
    <xf numFmtId="181" fontId="66" fillId="0" borderId="58" xfId="62" applyNumberFormat="1" applyFont="1" applyFill="1" applyBorder="1" applyAlignment="1">
      <alignment horizontal="right" vertical="center"/>
    </xf>
    <xf numFmtId="38" fontId="68" fillId="0" borderId="0" xfId="62" applyNumberFormat="1" applyFont="1" applyFill="1" applyAlignment="1">
      <alignment vertical="center"/>
    </xf>
    <xf numFmtId="181" fontId="66" fillId="0" borderId="0" xfId="69" applyNumberFormat="1" applyFont="1" applyAlignment="1">
      <alignment vertical="center"/>
    </xf>
    <xf numFmtId="181" fontId="66" fillId="0" borderId="0" xfId="69" applyNumberFormat="1" applyFont="1" applyAlignment="1">
      <alignment horizontal="right" vertical="center"/>
    </xf>
    <xf numFmtId="38" fontId="68" fillId="0" borderId="0" xfId="69" applyNumberFormat="1" applyFont="1" applyAlignment="1">
      <alignment vertical="center"/>
    </xf>
    <xf numFmtId="181" fontId="66" fillId="0" borderId="0" xfId="69" applyNumberFormat="1" applyFont="1" applyBorder="1" applyAlignment="1">
      <alignment vertical="center"/>
    </xf>
    <xf numFmtId="38" fontId="68" fillId="0" borderId="0" xfId="69" applyNumberFormat="1" applyFont="1" applyBorder="1" applyAlignment="1">
      <alignment vertical="center"/>
    </xf>
    <xf numFmtId="181" fontId="66" fillId="0" borderId="0" xfId="69" applyNumberFormat="1" applyFont="1" applyBorder="1" applyAlignment="1">
      <alignment horizontal="right" vertical="center"/>
    </xf>
    <xf numFmtId="177" fontId="66" fillId="0" borderId="0" xfId="69" applyNumberFormat="1" applyFont="1" applyFill="1" applyBorder="1" applyAlignment="1" applyProtection="1">
      <alignment horizontal="right" vertical="center"/>
    </xf>
    <xf numFmtId="0" fontId="15" fillId="0" borderId="56" xfId="69" applyFont="1" applyBorder="1" applyAlignment="1">
      <alignment vertical="center"/>
    </xf>
    <xf numFmtId="0" fontId="15" fillId="0" borderId="56" xfId="69" applyFont="1" applyBorder="1" applyAlignment="1">
      <alignment horizontal="right"/>
    </xf>
    <xf numFmtId="0" fontId="13" fillId="0" borderId="0" xfId="53" applyFont="1" applyFill="1" applyBorder="1" applyAlignment="1">
      <alignment horizontal="center" vertical="center" wrapText="1"/>
    </xf>
    <xf numFmtId="0" fontId="16" fillId="0" borderId="0" xfId="66" applyFont="1" applyAlignment="1">
      <alignment horizontal="left"/>
    </xf>
    <xf numFmtId="0" fontId="16" fillId="0" borderId="0" xfId="69" applyFont="1" applyAlignment="1" applyProtection="1">
      <alignment horizontal="left"/>
    </xf>
    <xf numFmtId="0" fontId="37" fillId="0" borderId="0" xfId="53" applyAlignment="1"/>
    <xf numFmtId="0" fontId="15" fillId="0" borderId="0" xfId="53" applyFont="1" applyBorder="1" applyAlignment="1">
      <alignment horizontal="left"/>
    </xf>
    <xf numFmtId="0" fontId="15" fillId="0" borderId="62" xfId="66" applyFont="1" applyBorder="1" applyAlignment="1">
      <alignment horizontal="center"/>
    </xf>
    <xf numFmtId="0" fontId="15" fillId="0" borderId="62" xfId="66" applyFont="1" applyBorder="1" applyAlignment="1">
      <alignment horizontal="right"/>
    </xf>
    <xf numFmtId="0" fontId="15" fillId="0" borderId="56" xfId="66" applyFont="1" applyBorder="1" applyAlignment="1">
      <alignment horizontal="left" vertical="center"/>
    </xf>
    <xf numFmtId="0" fontId="15" fillId="0" borderId="56" xfId="66" applyFont="1" applyBorder="1" applyAlignment="1">
      <alignment horizontal="right"/>
    </xf>
    <xf numFmtId="0" fontId="10" fillId="0" borderId="0" xfId="53" applyFont="1" applyAlignment="1"/>
    <xf numFmtId="0" fontId="15" fillId="0" borderId="0" xfId="53" applyFont="1" applyAlignment="1"/>
    <xf numFmtId="0" fontId="13" fillId="0" borderId="0" xfId="53" applyFont="1" applyAlignment="1"/>
    <xf numFmtId="0" fontId="15" fillId="0" borderId="0" xfId="66" applyFont="1" applyAlignment="1"/>
    <xf numFmtId="0" fontId="34" fillId="0" borderId="0" xfId="69" applyFont="1" applyAlignment="1"/>
    <xf numFmtId="0" fontId="16" fillId="0" borderId="0" xfId="66" applyFont="1" applyAlignment="1"/>
    <xf numFmtId="0" fontId="13" fillId="0" borderId="143" xfId="66" applyFont="1" applyBorder="1" applyAlignment="1">
      <alignment wrapText="1"/>
    </xf>
    <xf numFmtId="0" fontId="13" fillId="0" borderId="98" xfId="66" applyFont="1" applyBorder="1" applyAlignment="1">
      <alignment vertical="center" wrapText="1"/>
    </xf>
    <xf numFmtId="0" fontId="13" fillId="0" borderId="60" xfId="66" applyFont="1" applyBorder="1" applyAlignment="1">
      <alignment vertical="center" wrapText="1"/>
    </xf>
    <xf numFmtId="0" fontId="13" fillId="0" borderId="117" xfId="66" applyFont="1" applyBorder="1" applyAlignment="1">
      <alignment vertical="center" wrapText="1"/>
    </xf>
    <xf numFmtId="0" fontId="15" fillId="0" borderId="56" xfId="66" applyFont="1" applyBorder="1" applyAlignment="1">
      <alignment vertical="center"/>
    </xf>
    <xf numFmtId="0" fontId="16" fillId="0" borderId="0" xfId="69" applyFont="1" applyAlignment="1" applyProtection="1"/>
    <xf numFmtId="196" fontId="13" fillId="0" borderId="58" xfId="53" applyNumberFormat="1" applyFont="1" applyBorder="1" applyAlignment="1">
      <alignment vertical="center"/>
    </xf>
    <xf numFmtId="196" fontId="13" fillId="0" borderId="0" xfId="69" applyNumberFormat="1" applyFont="1" applyBorder="1" applyAlignment="1">
      <alignment vertical="center"/>
    </xf>
    <xf numFmtId="196" fontId="13" fillId="0" borderId="62" xfId="69" applyNumberFormat="1" applyFont="1" applyBorder="1" applyAlignment="1">
      <alignment vertical="center"/>
    </xf>
    <xf numFmtId="0" fontId="16" fillId="0" borderId="0" xfId="53" applyFont="1" applyBorder="1" applyAlignment="1">
      <alignment horizontal="left"/>
    </xf>
    <xf numFmtId="0" fontId="15" fillId="0" borderId="0" xfId="53" applyFont="1" applyBorder="1" applyAlignment="1">
      <alignment wrapText="1"/>
    </xf>
    <xf numFmtId="0" fontId="15" fillId="0" borderId="0" xfId="53" applyFont="1" applyBorder="1" applyAlignment="1"/>
    <xf numFmtId="0" fontId="77" fillId="0" borderId="0" xfId="53" applyFont="1" applyBorder="1" applyAlignment="1">
      <alignment vertical="center" wrapText="1"/>
    </xf>
    <xf numFmtId="0" fontId="77" fillId="0" borderId="0" xfId="53" applyFont="1" applyBorder="1" applyAlignment="1">
      <alignment horizontal="right" vertical="center"/>
    </xf>
    <xf numFmtId="0" fontId="13" fillId="0" borderId="0" xfId="53" applyFont="1" applyBorder="1" applyAlignment="1">
      <alignment horizontal="center" vertical="center" wrapText="1"/>
    </xf>
    <xf numFmtId="0" fontId="13" fillId="0" borderId="0" xfId="53" applyFont="1" applyBorder="1" applyAlignment="1">
      <alignment horizontal="distributed" vertical="center"/>
    </xf>
    <xf numFmtId="0" fontId="77" fillId="0" borderId="0" xfId="53" applyFont="1" applyBorder="1" applyAlignment="1">
      <alignment vertical="center"/>
    </xf>
    <xf numFmtId="0" fontId="6" fillId="0" borderId="0" xfId="53" applyFont="1" applyBorder="1" applyAlignment="1">
      <alignment horizontal="distributed" vertical="center" wrapText="1"/>
    </xf>
    <xf numFmtId="0" fontId="13" fillId="0" borderId="0" xfId="53" applyFont="1" applyBorder="1" applyAlignment="1">
      <alignment horizontal="center" vertical="center"/>
    </xf>
    <xf numFmtId="0" fontId="37" fillId="0" borderId="0" xfId="53" applyBorder="1" applyAlignment="1">
      <alignment horizontal="distributed" vertical="center" wrapText="1"/>
    </xf>
    <xf numFmtId="0" fontId="77" fillId="0" borderId="0" xfId="53" applyFont="1" applyBorder="1" applyAlignment="1">
      <alignment horizontal="distributed" vertical="center" wrapText="1"/>
    </xf>
    <xf numFmtId="0" fontId="13" fillId="0" borderId="0" xfId="53" applyFont="1" applyBorder="1" applyAlignment="1">
      <alignment wrapText="1"/>
    </xf>
    <xf numFmtId="0" fontId="13" fillId="0" borderId="0" xfId="53" applyFont="1" applyBorder="1" applyAlignment="1"/>
    <xf numFmtId="0" fontId="16" fillId="0" borderId="0" xfId="66" applyFont="1" applyBorder="1" applyAlignment="1">
      <alignment horizontal="left"/>
    </xf>
    <xf numFmtId="0" fontId="15" fillId="0" borderId="0" xfId="66" applyFont="1" applyBorder="1" applyAlignment="1"/>
    <xf numFmtId="0" fontId="15" fillId="0" borderId="0" xfId="66" applyFont="1" applyBorder="1" applyAlignment="1">
      <alignment horizontal="right"/>
    </xf>
    <xf numFmtId="0" fontId="13" fillId="0" borderId="0" xfId="66" applyFont="1" applyBorder="1" applyAlignment="1">
      <alignment horizontal="left" wrapText="1"/>
    </xf>
    <xf numFmtId="0" fontId="13" fillId="0" borderId="0" xfId="66" applyFont="1" applyBorder="1" applyAlignment="1">
      <alignment horizontal="right" vertical="top"/>
    </xf>
    <xf numFmtId="0" fontId="37" fillId="0" borderId="0" xfId="53" applyBorder="1" applyAlignment="1"/>
    <xf numFmtId="0" fontId="13" fillId="0" borderId="0" xfId="66" applyFont="1" applyBorder="1" applyAlignment="1">
      <alignment horizontal="left" vertical="center" wrapText="1"/>
    </xf>
    <xf numFmtId="0" fontId="13" fillId="0" borderId="0" xfId="66" applyFont="1" applyBorder="1" applyAlignment="1">
      <alignment horizontal="distributed" vertical="center" wrapText="1"/>
    </xf>
    <xf numFmtId="0" fontId="13" fillId="0" borderId="0" xfId="66" applyFont="1" applyBorder="1" applyAlignment="1">
      <alignment horizontal="center" vertical="center" wrapText="1"/>
    </xf>
    <xf numFmtId="0" fontId="15" fillId="0" borderId="0" xfId="66" applyFont="1" applyBorder="1" applyAlignment="1">
      <alignment horizontal="left" vertical="center"/>
    </xf>
    <xf numFmtId="0" fontId="15" fillId="0" borderId="0" xfId="66" applyFont="1" applyBorder="1" applyAlignment="1">
      <alignment vertical="center"/>
    </xf>
    <xf numFmtId="0" fontId="37" fillId="0" borderId="0" xfId="53" applyBorder="1" applyAlignment="1">
      <alignment wrapText="1"/>
    </xf>
    <xf numFmtId="0" fontId="16" fillId="0" borderId="0" xfId="48" applyFont="1" applyAlignment="1">
      <alignment horizontal="left"/>
    </xf>
    <xf numFmtId="0" fontId="58" fillId="0" borderId="0" xfId="48" applyFont="1"/>
    <xf numFmtId="0" fontId="15" fillId="0" borderId="69" xfId="48" applyFont="1" applyBorder="1" applyAlignment="1">
      <alignment horizontal="right"/>
    </xf>
    <xf numFmtId="0" fontId="13" fillId="0" borderId="70" xfId="48" applyFont="1" applyBorder="1" applyAlignment="1">
      <alignment horizontal="left"/>
    </xf>
    <xf numFmtId="0" fontId="35" fillId="0" borderId="0" xfId="48" applyAlignment="1">
      <alignment horizontal="center" vertical="center"/>
    </xf>
    <xf numFmtId="0" fontId="15" fillId="0" borderId="79" xfId="48" applyFont="1" applyBorder="1" applyAlignment="1">
      <alignment vertical="center"/>
    </xf>
    <xf numFmtId="0" fontId="15" fillId="0" borderId="79" xfId="48" applyFont="1" applyBorder="1" applyAlignment="1">
      <alignment horizontal="right" vertical="center"/>
    </xf>
    <xf numFmtId="0" fontId="58" fillId="0" borderId="0" xfId="48" applyFont="1" applyBorder="1"/>
    <xf numFmtId="0" fontId="15" fillId="0" borderId="69" xfId="48" applyFont="1" applyBorder="1" applyAlignment="1">
      <alignment horizontal="right" vertical="center"/>
    </xf>
    <xf numFmtId="0" fontId="13" fillId="0" borderId="79" xfId="48" applyFont="1" applyBorder="1" applyAlignment="1">
      <alignment horizontal="left"/>
    </xf>
    <xf numFmtId="0" fontId="73" fillId="0" borderId="0" xfId="48" applyFont="1" applyAlignment="1">
      <alignment horizontal="left"/>
    </xf>
    <xf numFmtId="0" fontId="15" fillId="0" borderId="0" xfId="48" applyFont="1" applyBorder="1" applyAlignment="1">
      <alignment vertical="center"/>
    </xf>
    <xf numFmtId="0" fontId="15" fillId="0" borderId="0" xfId="48" applyFont="1" applyBorder="1" applyAlignment="1">
      <alignment horizontal="right" vertical="center"/>
    </xf>
    <xf numFmtId="0" fontId="34" fillId="0" borderId="0" xfId="48" applyFont="1"/>
    <xf numFmtId="0" fontId="71" fillId="0" borderId="0" xfId="48" applyFont="1" applyAlignment="1">
      <alignment horizontal="right"/>
    </xf>
    <xf numFmtId="0" fontId="13" fillId="0" borderId="0" xfId="48" applyFont="1" applyBorder="1" applyAlignment="1">
      <alignment horizontal="center" vertical="center"/>
    </xf>
    <xf numFmtId="0" fontId="13" fillId="0" borderId="20" xfId="48" applyFont="1" applyBorder="1" applyAlignment="1">
      <alignment horizontal="center" vertical="center"/>
    </xf>
    <xf numFmtId="0" fontId="13" fillId="0" borderId="0" xfId="48" applyFont="1" applyAlignment="1">
      <alignment horizontal="center" vertical="center"/>
    </xf>
    <xf numFmtId="0" fontId="15" fillId="0" borderId="0" xfId="48" applyFont="1" applyAlignment="1"/>
    <xf numFmtId="197" fontId="13" fillId="0" borderId="71" xfId="48" applyNumberFormat="1" applyFont="1" applyBorder="1" applyAlignment="1">
      <alignment horizontal="center" vertical="center"/>
    </xf>
    <xf numFmtId="197" fontId="67" fillId="0" borderId="70" xfId="48" applyNumberFormat="1" applyFont="1" applyBorder="1" applyAlignment="1">
      <alignment horizontal="center" vertical="center"/>
    </xf>
    <xf numFmtId="178" fontId="66" fillId="0" borderId="57" xfId="48" applyNumberFormat="1" applyFont="1" applyFill="1" applyBorder="1" applyAlignment="1">
      <alignment horizontal="right" vertical="center"/>
    </xf>
    <xf numFmtId="178" fontId="68" fillId="0" borderId="57" xfId="48" applyNumberFormat="1" applyFont="1" applyFill="1" applyBorder="1" applyAlignment="1">
      <alignment horizontal="right" vertical="center"/>
    </xf>
    <xf numFmtId="178" fontId="13" fillId="0" borderId="0" xfId="48" applyNumberFormat="1" applyFont="1" applyFill="1" applyBorder="1" applyAlignment="1">
      <alignment horizontal="right" vertical="center"/>
    </xf>
    <xf numFmtId="178" fontId="66" fillId="0" borderId="0" xfId="48" applyNumberFormat="1" applyFont="1" applyFill="1" applyBorder="1" applyAlignment="1">
      <alignment horizontal="right" vertical="center"/>
    </xf>
    <xf numFmtId="178" fontId="68" fillId="0" borderId="0" xfId="48" applyNumberFormat="1" applyFont="1" applyFill="1" applyBorder="1" applyAlignment="1">
      <alignment horizontal="right" vertical="center"/>
    </xf>
    <xf numFmtId="178" fontId="66" fillId="0" borderId="69" xfId="48" applyNumberFormat="1" applyFont="1" applyFill="1" applyBorder="1" applyAlignment="1">
      <alignment horizontal="right" vertical="center"/>
    </xf>
    <xf numFmtId="178" fontId="68" fillId="0" borderId="69" xfId="48" applyNumberFormat="1" applyFont="1" applyFill="1" applyBorder="1" applyAlignment="1">
      <alignment horizontal="right" vertical="center"/>
    </xf>
    <xf numFmtId="0" fontId="34" fillId="0" borderId="0" xfId="48" applyFont="1" applyBorder="1" applyAlignment="1">
      <alignment horizontal="center"/>
    </xf>
    <xf numFmtId="197" fontId="13" fillId="0" borderId="132" xfId="48" applyNumberFormat="1" applyFont="1" applyBorder="1" applyAlignment="1">
      <alignment horizontal="center" vertical="center"/>
    </xf>
    <xf numFmtId="197" fontId="67" fillId="0" borderId="132" xfId="48" applyNumberFormat="1" applyFont="1" applyBorder="1" applyAlignment="1">
      <alignment horizontal="center" vertical="center"/>
    </xf>
    <xf numFmtId="0" fontId="58" fillId="0" borderId="0" xfId="48" applyFont="1" applyAlignment="1"/>
    <xf numFmtId="0" fontId="13" fillId="0" borderId="57" xfId="48" applyFont="1" applyBorder="1" applyAlignment="1">
      <alignment horizontal="distributed" vertical="center"/>
    </xf>
    <xf numFmtId="0" fontId="13" fillId="0" borderId="88" xfId="48" applyFont="1" applyBorder="1" applyAlignment="1">
      <alignment horizontal="distributed" vertical="center"/>
    </xf>
    <xf numFmtId="0" fontId="6" fillId="0" borderId="77" xfId="48" applyFont="1" applyBorder="1" applyAlignment="1">
      <alignment horizontal="distributed" vertical="center" wrapText="1"/>
    </xf>
    <xf numFmtId="0" fontId="35" fillId="0" borderId="0" xfId="48" applyAlignment="1"/>
    <xf numFmtId="0" fontId="34" fillId="0" borderId="0" xfId="48" applyFont="1" applyBorder="1" applyAlignment="1"/>
    <xf numFmtId="0" fontId="13" fillId="0" borderId="77" xfId="48" applyFont="1" applyBorder="1" applyAlignment="1">
      <alignment horizontal="distributed" vertical="center"/>
    </xf>
    <xf numFmtId="0" fontId="44" fillId="0" borderId="0" xfId="48" applyFont="1" applyAlignment="1"/>
    <xf numFmtId="0" fontId="34" fillId="0" borderId="0" xfId="48" applyFont="1" applyAlignment="1"/>
    <xf numFmtId="0" fontId="16" fillId="0" borderId="0" xfId="48" applyFont="1" applyBorder="1" applyAlignment="1">
      <alignment horizontal="left"/>
    </xf>
    <xf numFmtId="0" fontId="58" fillId="0" borderId="0" xfId="48" applyFont="1" applyBorder="1" applyAlignment="1"/>
    <xf numFmtId="0" fontId="15" fillId="0" borderId="0" xfId="48" applyFont="1" applyBorder="1" applyAlignment="1"/>
    <xf numFmtId="0" fontId="13" fillId="0" borderId="0" xfId="48" applyFont="1" applyBorder="1" applyAlignment="1">
      <alignment horizontal="left"/>
    </xf>
    <xf numFmtId="0" fontId="13" fillId="0" borderId="0" xfId="48" applyFont="1" applyBorder="1" applyAlignment="1">
      <alignment vertical="top"/>
    </xf>
    <xf numFmtId="197" fontId="13" fillId="0" borderId="0" xfId="48" applyNumberFormat="1" applyFont="1" applyBorder="1" applyAlignment="1">
      <alignment vertical="center"/>
    </xf>
    <xf numFmtId="0" fontId="13" fillId="0" borderId="0" xfId="48" applyFont="1" applyBorder="1" applyAlignment="1">
      <alignment horizontal="right" vertical="top"/>
    </xf>
    <xf numFmtId="197" fontId="13" fillId="0" borderId="0" xfId="48" applyNumberFormat="1" applyFont="1" applyBorder="1" applyAlignment="1">
      <alignment horizontal="center" vertical="center"/>
    </xf>
    <xf numFmtId="197" fontId="67" fillId="0" borderId="0" xfId="48" applyNumberFormat="1" applyFont="1" applyBorder="1" applyAlignment="1">
      <alignment horizontal="center" vertical="center"/>
    </xf>
    <xf numFmtId="0" fontId="13" fillId="0" borderId="0" xfId="48" applyFont="1" applyBorder="1" applyAlignment="1">
      <alignment horizontal="distributed" vertical="center"/>
    </xf>
    <xf numFmtId="0" fontId="6" fillId="0" borderId="0" xfId="48" applyFont="1" applyBorder="1" applyAlignment="1">
      <alignment horizontal="distributed" vertical="center" wrapText="1"/>
    </xf>
    <xf numFmtId="0" fontId="6" fillId="0" borderId="0" xfId="48" applyFont="1" applyBorder="1" applyAlignment="1">
      <alignment horizontal="distributed" vertical="center"/>
    </xf>
    <xf numFmtId="0" fontId="13" fillId="0" borderId="0" xfId="48" applyFont="1" applyBorder="1" applyAlignment="1">
      <alignment horizontal="center" vertical="top"/>
    </xf>
    <xf numFmtId="0" fontId="73" fillId="0" borderId="0" xfId="48" applyFont="1" applyBorder="1" applyAlignment="1">
      <alignment horizontal="left"/>
    </xf>
    <xf numFmtId="0" fontId="13" fillId="0" borderId="0" xfId="48" applyFont="1" applyBorder="1" applyAlignment="1">
      <alignment horizontal="right" vertical="center"/>
    </xf>
    <xf numFmtId="0" fontId="13" fillId="0" borderId="0" xfId="48" applyFont="1" applyBorder="1" applyAlignment="1">
      <alignment horizontal="center" vertical="center" wrapText="1"/>
    </xf>
    <xf numFmtId="0" fontId="35" fillId="0" borderId="0" xfId="48" applyBorder="1" applyAlignment="1">
      <alignment vertical="center"/>
    </xf>
    <xf numFmtId="0" fontId="6" fillId="0" borderId="0" xfId="48" applyFont="1" applyBorder="1" applyAlignment="1">
      <alignment horizontal="center" vertical="center" wrapText="1"/>
    </xf>
    <xf numFmtId="3" fontId="66" fillId="0" borderId="0" xfId="48" applyNumberFormat="1" applyFont="1" applyBorder="1" applyAlignment="1">
      <alignment horizontal="right" vertical="center"/>
    </xf>
    <xf numFmtId="0" fontId="61" fillId="0" borderId="0" xfId="48" applyFont="1" applyBorder="1" applyAlignment="1"/>
    <xf numFmtId="178" fontId="66" fillId="0" borderId="0" xfId="48" applyNumberFormat="1" applyFont="1" applyBorder="1" applyAlignment="1">
      <alignment horizontal="right" vertical="center"/>
    </xf>
    <xf numFmtId="0" fontId="67" fillId="0" borderId="0" xfId="48" applyFont="1" applyBorder="1" applyAlignment="1">
      <alignment horizontal="center" vertical="center"/>
    </xf>
    <xf numFmtId="3" fontId="68" fillId="0" borderId="0" xfId="48" applyNumberFormat="1" applyFont="1" applyBorder="1" applyAlignment="1">
      <alignment horizontal="right" vertical="center"/>
    </xf>
    <xf numFmtId="0" fontId="79" fillId="0" borderId="0" xfId="48" applyFont="1" applyBorder="1" applyAlignment="1"/>
    <xf numFmtId="178" fontId="68" fillId="0" borderId="0" xfId="48" applyNumberFormat="1" applyFont="1" applyBorder="1" applyAlignment="1">
      <alignment horizontal="right" vertical="center"/>
    </xf>
    <xf numFmtId="0" fontId="35" fillId="0" borderId="0" xfId="48" applyBorder="1" applyAlignment="1">
      <alignment horizontal="right"/>
    </xf>
    <xf numFmtId="0" fontId="37" fillId="0" borderId="0" xfId="48" applyFont="1" applyBorder="1" applyAlignment="1">
      <alignment horizontal="right"/>
    </xf>
    <xf numFmtId="0" fontId="16" fillId="0" borderId="0" xfId="48" applyFont="1" applyAlignment="1" applyProtection="1">
      <alignment horizontal="left"/>
    </xf>
    <xf numFmtId="0" fontId="75" fillId="0" borderId="0" xfId="48" applyFont="1"/>
    <xf numFmtId="0" fontId="13" fillId="0" borderId="59" xfId="48" applyFont="1" applyBorder="1" applyAlignment="1" applyProtection="1">
      <alignment vertical="center"/>
    </xf>
    <xf numFmtId="0" fontId="13" fillId="0" borderId="102" xfId="48" applyFont="1" applyBorder="1" applyAlignment="1" applyProtection="1">
      <alignment horizontal="center" vertical="center"/>
    </xf>
    <xf numFmtId="0" fontId="75" fillId="0" borderId="79" xfId="48" applyFont="1" applyBorder="1" applyAlignment="1">
      <alignment horizontal="center" vertical="center"/>
    </xf>
    <xf numFmtId="0" fontId="80" fillId="0" borderId="79" xfId="48" applyFont="1" applyBorder="1" applyAlignment="1">
      <alignment vertical="center"/>
    </xf>
    <xf numFmtId="0" fontId="71" fillId="0" borderId="79" xfId="48" applyFont="1" applyBorder="1" applyAlignment="1">
      <alignment horizontal="right" vertical="center"/>
    </xf>
    <xf numFmtId="0" fontId="75" fillId="0" borderId="0" xfId="48" applyFont="1" applyAlignment="1">
      <alignment horizontal="center" vertical="center"/>
    </xf>
    <xf numFmtId="0" fontId="80" fillId="0" borderId="0" xfId="48" applyFont="1"/>
    <xf numFmtId="0" fontId="37" fillId="0" borderId="0" xfId="70"/>
    <xf numFmtId="0" fontId="75" fillId="0" borderId="0" xfId="70" applyFont="1"/>
    <xf numFmtId="0" fontId="13" fillId="0" borderId="56" xfId="48" applyFont="1" applyBorder="1" applyAlignment="1" applyProtection="1">
      <alignment horizontal="right" vertical="top"/>
    </xf>
    <xf numFmtId="0" fontId="13" fillId="0" borderId="55" xfId="48" applyFont="1" applyBorder="1" applyAlignment="1" applyProtection="1">
      <alignment vertical="center"/>
    </xf>
    <xf numFmtId="0" fontId="13" fillId="0" borderId="149" xfId="48" applyFont="1" applyBorder="1" applyAlignment="1" applyProtection="1">
      <alignment vertical="center"/>
    </xf>
    <xf numFmtId="0" fontId="13" fillId="0" borderId="100" xfId="48" applyFont="1" applyBorder="1" applyAlignment="1" applyProtection="1">
      <alignment horizontal="center" vertical="center"/>
    </xf>
    <xf numFmtId="0" fontId="13" fillId="0" borderId="101" xfId="48" applyFont="1" applyBorder="1" applyAlignment="1" applyProtection="1">
      <alignment horizontal="center" vertical="center"/>
    </xf>
    <xf numFmtId="0" fontId="13" fillId="0" borderId="28" xfId="48" applyFont="1" applyBorder="1" applyAlignment="1">
      <alignment horizontal="center" vertical="center"/>
    </xf>
    <xf numFmtId="0" fontId="13" fillId="0" borderId="0" xfId="70" applyFont="1"/>
    <xf numFmtId="0" fontId="34" fillId="0" borderId="0" xfId="70" applyFont="1" applyBorder="1"/>
    <xf numFmtId="0" fontId="34" fillId="0" borderId="0" xfId="70" applyFont="1"/>
    <xf numFmtId="0" fontId="10" fillId="0" borderId="0" xfId="70" applyFont="1"/>
    <xf numFmtId="0" fontId="75" fillId="0" borderId="0" xfId="48" applyFont="1" applyBorder="1" applyAlignment="1">
      <alignment horizontal="center" vertical="center"/>
    </xf>
    <xf numFmtId="0" fontId="71" fillId="0" borderId="79" xfId="48" applyFont="1" applyBorder="1" applyAlignment="1">
      <alignment vertical="center"/>
    </xf>
    <xf numFmtId="0" fontId="71" fillId="0" borderId="0" xfId="70" applyFont="1" applyAlignment="1">
      <alignment horizontal="right" vertical="center"/>
    </xf>
    <xf numFmtId="0" fontId="81" fillId="0" borderId="0" xfId="70" applyFont="1"/>
    <xf numFmtId="0" fontId="71" fillId="0" borderId="79" xfId="48" applyFont="1" applyBorder="1" applyAlignment="1">
      <alignment horizontal="left" vertical="center"/>
    </xf>
    <xf numFmtId="0" fontId="37" fillId="0" borderId="0" xfId="70" applyAlignment="1">
      <alignment vertical="center"/>
    </xf>
    <xf numFmtId="0" fontId="13" fillId="0" borderId="0" xfId="48" applyFont="1" applyBorder="1" applyAlignment="1" applyProtection="1">
      <alignment horizontal="right" vertical="top"/>
    </xf>
    <xf numFmtId="0" fontId="67" fillId="0" borderId="0" xfId="48" applyFont="1" applyBorder="1" applyAlignment="1" applyProtection="1">
      <alignment horizontal="center" vertical="center" wrapText="1"/>
    </xf>
    <xf numFmtId="0" fontId="67" fillId="0" borderId="0" xfId="48" applyFont="1" applyBorder="1" applyAlignment="1" applyProtection="1">
      <alignment horizontal="center" vertical="center"/>
    </xf>
    <xf numFmtId="0" fontId="71" fillId="0" borderId="0" xfId="48" applyFont="1" applyBorder="1" applyAlignment="1">
      <alignment horizontal="right" vertical="center"/>
    </xf>
    <xf numFmtId="0" fontId="71" fillId="0" borderId="0" xfId="48" applyFont="1" applyBorder="1" applyAlignment="1">
      <alignment horizontal="right"/>
    </xf>
    <xf numFmtId="41" fontId="68" fillId="0" borderId="0" xfId="48" applyNumberFormat="1" applyFont="1" applyBorder="1" applyAlignment="1">
      <alignment horizontal="right" vertical="center"/>
    </xf>
    <xf numFmtId="0" fontId="6" fillId="0" borderId="0" xfId="70" applyFont="1" applyFill="1" applyBorder="1" applyAlignment="1">
      <alignment horizontal="center" vertical="center" shrinkToFit="1"/>
    </xf>
    <xf numFmtId="0" fontId="13" fillId="0" borderId="0" xfId="70" applyFont="1" applyBorder="1" applyAlignment="1">
      <alignment horizontal="distributed" vertical="center"/>
    </xf>
    <xf numFmtId="0" fontId="13" fillId="0" borderId="0" xfId="70" applyFont="1" applyFill="1" applyBorder="1" applyAlignment="1">
      <alignment horizontal="distributed" vertical="center" shrinkToFit="1"/>
    </xf>
    <xf numFmtId="0" fontId="16" fillId="0" borderId="0" xfId="48" applyFont="1" applyBorder="1" applyAlignment="1" applyProtection="1">
      <alignment horizontal="left"/>
    </xf>
    <xf numFmtId="0" fontId="75" fillId="0" borderId="0" xfId="48" applyFont="1" applyBorder="1" applyAlignment="1"/>
    <xf numFmtId="0" fontId="13" fillId="0" borderId="0" xfId="48" applyFont="1" applyBorder="1" applyAlignment="1" applyProtection="1">
      <alignment horizontal="center" vertical="center" wrapText="1"/>
    </xf>
    <xf numFmtId="0" fontId="13" fillId="0" borderId="0" xfId="48" applyFont="1" applyBorder="1" applyAlignment="1" applyProtection="1">
      <alignment vertical="center"/>
    </xf>
    <xf numFmtId="0" fontId="13" fillId="0" borderId="0" xfId="48" applyFont="1" applyBorder="1" applyAlignment="1" applyProtection="1">
      <alignment horizontal="center" vertical="center"/>
    </xf>
    <xf numFmtId="41" fontId="66" fillId="0" borderId="0" xfId="48" applyNumberFormat="1" applyFont="1" applyBorder="1" applyAlignment="1">
      <alignment horizontal="right" vertical="center"/>
    </xf>
    <xf numFmtId="0" fontId="80" fillId="0" borderId="0" xfId="48" applyFont="1" applyBorder="1" applyAlignment="1">
      <alignment vertical="center"/>
    </xf>
    <xf numFmtId="0" fontId="71" fillId="0" borderId="0" xfId="48" applyFont="1" applyBorder="1" applyAlignment="1">
      <alignment vertical="center"/>
    </xf>
    <xf numFmtId="0" fontId="71" fillId="0" borderId="0" xfId="70" applyFont="1" applyBorder="1" applyAlignment="1">
      <alignment horizontal="right" vertical="center"/>
    </xf>
    <xf numFmtId="0" fontId="80" fillId="0" borderId="0" xfId="48" applyFont="1" applyBorder="1" applyAlignment="1"/>
    <xf numFmtId="0" fontId="42" fillId="0" borderId="0" xfId="48" applyFont="1" applyBorder="1" applyAlignment="1">
      <alignment horizontal="left" vertical="center"/>
    </xf>
    <xf numFmtId="0" fontId="71" fillId="0" borderId="0" xfId="48" applyFont="1" applyBorder="1" applyAlignment="1">
      <alignment horizontal="left" vertical="center"/>
    </xf>
    <xf numFmtId="0" fontId="42" fillId="0" borderId="0" xfId="48" applyFont="1" applyBorder="1" applyAlignment="1">
      <alignment horizontal="left"/>
    </xf>
    <xf numFmtId="0" fontId="58" fillId="0" borderId="0" xfId="70" applyFont="1"/>
    <xf numFmtId="0" fontId="15" fillId="0" borderId="0" xfId="70" applyFont="1"/>
    <xf numFmtId="0" fontId="15" fillId="0" borderId="0" xfId="70" applyFont="1" applyAlignment="1">
      <alignment horizontal="right"/>
    </xf>
    <xf numFmtId="0" fontId="13" fillId="0" borderId="17" xfId="70" applyFont="1" applyBorder="1" applyAlignment="1">
      <alignment horizontal="distributed" vertical="center"/>
    </xf>
    <xf numFmtId="181" fontId="66" fillId="0" borderId="0" xfId="70" applyNumberFormat="1" applyFont="1" applyAlignment="1">
      <alignment vertical="center"/>
    </xf>
    <xf numFmtId="181" fontId="68" fillId="0" borderId="0" xfId="70" applyNumberFormat="1" applyFont="1" applyAlignment="1">
      <alignment vertical="center"/>
    </xf>
    <xf numFmtId="0" fontId="13" fillId="0" borderId="0" xfId="70" applyFont="1" applyAlignment="1">
      <alignment vertical="center"/>
    </xf>
    <xf numFmtId="0" fontId="13" fillId="0" borderId="20" xfId="70" applyFont="1" applyBorder="1" applyAlignment="1">
      <alignment horizontal="distributed" vertical="center"/>
    </xf>
    <xf numFmtId="177" fontId="66" fillId="0" borderId="0" xfId="70" applyNumberFormat="1" applyFont="1" applyAlignment="1">
      <alignment vertical="center"/>
    </xf>
    <xf numFmtId="177" fontId="68" fillId="0" borderId="0" xfId="70" applyNumberFormat="1" applyFont="1" applyAlignment="1">
      <alignment vertical="center"/>
    </xf>
    <xf numFmtId="181" fontId="66" fillId="0" borderId="0" xfId="62" applyNumberFormat="1" applyFont="1" applyBorder="1" applyAlignment="1">
      <alignment horizontal="right" vertical="center"/>
    </xf>
    <xf numFmtId="181" fontId="68" fillId="0" borderId="0" xfId="62" applyNumberFormat="1" applyFont="1" applyBorder="1" applyAlignment="1">
      <alignment horizontal="right" vertical="center"/>
    </xf>
    <xf numFmtId="181" fontId="66" fillId="0" borderId="77" xfId="62" applyNumberFormat="1" applyFont="1" applyBorder="1" applyAlignment="1">
      <alignment vertical="center"/>
    </xf>
    <xf numFmtId="181" fontId="68" fillId="0" borderId="77" xfId="62" applyNumberFormat="1" applyFont="1" applyBorder="1" applyAlignment="1">
      <alignment vertical="center"/>
    </xf>
    <xf numFmtId="177" fontId="66" fillId="0" borderId="0" xfId="62" applyNumberFormat="1" applyFont="1" applyBorder="1" applyAlignment="1">
      <alignment vertical="center"/>
    </xf>
    <xf numFmtId="177" fontId="68" fillId="0" borderId="0" xfId="62" applyNumberFormat="1" applyFont="1" applyBorder="1" applyAlignment="1">
      <alignment vertical="center"/>
    </xf>
    <xf numFmtId="181" fontId="66" fillId="0" borderId="64" xfId="62" applyNumberFormat="1" applyFont="1" applyBorder="1" applyAlignment="1">
      <alignment vertical="center"/>
    </xf>
    <xf numFmtId="181" fontId="68" fillId="0" borderId="64" xfId="62" applyNumberFormat="1" applyFont="1" applyBorder="1" applyAlignment="1">
      <alignment vertical="center"/>
    </xf>
    <xf numFmtId="177" fontId="66" fillId="0" borderId="0" xfId="62" applyNumberFormat="1" applyFont="1" applyAlignment="1">
      <alignment vertical="center"/>
    </xf>
    <xf numFmtId="177" fontId="68" fillId="0" borderId="0" xfId="62" applyNumberFormat="1" applyFont="1" applyAlignment="1">
      <alignment vertical="center"/>
    </xf>
    <xf numFmtId="0" fontId="13" fillId="0" borderId="29" xfId="70" applyFont="1" applyBorder="1" applyAlignment="1">
      <alignment horizontal="distributed" vertical="center"/>
    </xf>
    <xf numFmtId="181" fontId="66" fillId="0" borderId="69" xfId="62" applyNumberFormat="1" applyFont="1" applyBorder="1" applyAlignment="1">
      <alignment vertical="center"/>
    </xf>
    <xf numFmtId="181" fontId="68" fillId="0" borderId="69" xfId="62" applyNumberFormat="1" applyFont="1" applyBorder="1" applyAlignment="1">
      <alignment vertical="center"/>
    </xf>
    <xf numFmtId="0" fontId="15" fillId="0" borderId="0" xfId="70" applyFont="1" applyAlignment="1">
      <alignment horizontal="right" vertical="center"/>
    </xf>
    <xf numFmtId="0" fontId="12" fillId="0" borderId="0" xfId="70" applyFont="1"/>
    <xf numFmtId="0" fontId="15" fillId="0" borderId="62" xfId="70" applyFont="1" applyBorder="1"/>
    <xf numFmtId="0" fontId="15" fillId="0" borderId="62" xfId="70" applyFont="1" applyBorder="1" applyAlignment="1">
      <alignment horizontal="right"/>
    </xf>
    <xf numFmtId="0" fontId="6" fillId="0" borderId="0" xfId="70" applyFont="1"/>
    <xf numFmtId="0" fontId="13" fillId="0" borderId="56" xfId="70" applyFont="1" applyBorder="1"/>
    <xf numFmtId="0" fontId="13" fillId="0" borderId="150" xfId="70" applyFont="1" applyBorder="1" applyAlignment="1">
      <alignment horizontal="right" vertical="center"/>
    </xf>
    <xf numFmtId="0" fontId="13" fillId="0" borderId="55" xfId="70" applyFont="1" applyBorder="1" applyAlignment="1">
      <alignment horizontal="left" vertical="center"/>
    </xf>
    <xf numFmtId="0" fontId="13" fillId="0" borderId="83" xfId="70" applyFont="1" applyBorder="1" applyAlignment="1">
      <alignment horizontal="left"/>
    </xf>
    <xf numFmtId="198" fontId="66" fillId="0" borderId="0" xfId="62" applyNumberFormat="1" applyFont="1" applyBorder="1" applyAlignment="1">
      <alignment vertical="center"/>
    </xf>
    <xf numFmtId="198" fontId="68" fillId="0" borderId="0" xfId="62" applyNumberFormat="1" applyFont="1" applyBorder="1" applyAlignment="1">
      <alignment vertical="center"/>
    </xf>
    <xf numFmtId="0" fontId="15" fillId="0" borderId="0" xfId="70" applyFont="1" applyBorder="1"/>
    <xf numFmtId="0" fontId="70" fillId="0" borderId="0" xfId="70" applyFont="1"/>
    <xf numFmtId="0" fontId="37" fillId="0" borderId="0" xfId="70" applyFont="1"/>
    <xf numFmtId="199" fontId="66" fillId="0" borderId="62" xfId="70" applyNumberFormat="1" applyFont="1" applyBorder="1" applyAlignment="1">
      <alignment vertical="center"/>
    </xf>
    <xf numFmtId="199" fontId="83" fillId="0" borderId="62" xfId="70" applyNumberFormat="1" applyFont="1" applyBorder="1" applyAlignment="1">
      <alignment vertical="center"/>
    </xf>
    <xf numFmtId="0" fontId="15" fillId="0" borderId="0" xfId="70" applyFont="1" applyBorder="1" applyAlignment="1">
      <alignment horizontal="right"/>
    </xf>
    <xf numFmtId="0" fontId="13" fillId="0" borderId="55" xfId="70" applyFont="1" applyBorder="1" applyAlignment="1">
      <alignment vertical="center"/>
    </xf>
    <xf numFmtId="41" fontId="66" fillId="0" borderId="0" xfId="70" applyNumberFormat="1" applyFont="1" applyBorder="1" applyAlignment="1" applyProtection="1">
      <alignment vertical="center"/>
    </xf>
    <xf numFmtId="41" fontId="66" fillId="0" borderId="0" xfId="71" applyNumberFormat="1" applyFont="1" applyFill="1" applyBorder="1" applyAlignment="1">
      <alignment horizontal="right" vertical="center"/>
    </xf>
    <xf numFmtId="41" fontId="68" fillId="0" borderId="0" xfId="71" applyNumberFormat="1" applyFont="1" applyFill="1" applyBorder="1" applyAlignment="1">
      <alignment horizontal="right" vertical="center"/>
    </xf>
    <xf numFmtId="0" fontId="15" fillId="0" borderId="0" xfId="70" applyFont="1" applyBorder="1" applyAlignment="1">
      <alignment horizontal="right" vertical="center"/>
    </xf>
    <xf numFmtId="0" fontId="0" fillId="26" borderId="10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57" xfId="0" applyBorder="1" applyAlignment="1">
      <alignment vertical="center"/>
    </xf>
    <xf numFmtId="0" fontId="0" fillId="0" borderId="10" xfId="0" applyBorder="1" applyAlignment="1">
      <alignment vertical="center"/>
    </xf>
    <xf numFmtId="2" fontId="0" fillId="0" borderId="11" xfId="0" applyNumberFormat="1" applyBorder="1" applyAlignment="1">
      <alignment vertical="center"/>
    </xf>
    <xf numFmtId="2" fontId="0" fillId="0" borderId="157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15" fillId="0" borderId="62" xfId="70" applyFont="1" applyBorder="1" applyAlignment="1"/>
    <xf numFmtId="0" fontId="15" fillId="0" borderId="0" xfId="70" applyFont="1" applyBorder="1" applyAlignment="1"/>
    <xf numFmtId="0" fontId="58" fillId="0" borderId="0" xfId="70" applyFont="1" applyBorder="1" applyAlignment="1"/>
    <xf numFmtId="0" fontId="13" fillId="0" borderId="0" xfId="70" applyFont="1" applyBorder="1" applyAlignment="1"/>
    <xf numFmtId="0" fontId="13" fillId="0" borderId="0" xfId="70" applyFont="1" applyBorder="1" applyAlignment="1">
      <alignment vertical="center"/>
    </xf>
    <xf numFmtId="0" fontId="16" fillId="0" borderId="0" xfId="70" applyFont="1" applyBorder="1" applyAlignment="1">
      <alignment horizontal="left"/>
    </xf>
    <xf numFmtId="0" fontId="12" fillId="0" borderId="0" xfId="70" applyFont="1" applyBorder="1" applyAlignment="1"/>
    <xf numFmtId="0" fontId="13" fillId="0" borderId="0" xfId="70" applyFont="1" applyBorder="1" applyAlignment="1">
      <alignment horizontal="right" vertical="center"/>
    </xf>
    <xf numFmtId="0" fontId="13" fillId="0" borderId="0" xfId="70" applyFont="1" applyBorder="1" applyAlignment="1">
      <alignment horizontal="center" vertical="center"/>
    </xf>
    <xf numFmtId="0" fontId="67" fillId="0" borderId="0" xfId="70" applyFont="1" applyBorder="1" applyAlignment="1">
      <alignment horizontal="center" vertical="center"/>
    </xf>
    <xf numFmtId="0" fontId="13" fillId="0" borderId="0" xfId="70" applyFont="1" applyBorder="1" applyAlignment="1">
      <alignment horizontal="left" vertical="center"/>
    </xf>
    <xf numFmtId="0" fontId="13" fillId="0" borderId="0" xfId="70" applyFont="1" applyBorder="1" applyAlignment="1">
      <alignment horizontal="left"/>
    </xf>
    <xf numFmtId="41" fontId="66" fillId="0" borderId="0" xfId="62" applyNumberFormat="1" applyFont="1" applyBorder="1" applyAlignment="1">
      <alignment vertical="center"/>
    </xf>
    <xf numFmtId="41" fontId="68" fillId="0" borderId="0" xfId="62" applyNumberFormat="1" applyFont="1" applyBorder="1" applyAlignment="1">
      <alignment vertical="center"/>
    </xf>
    <xf numFmtId="0" fontId="37" fillId="0" borderId="0" xfId="70" applyBorder="1" applyAlignment="1"/>
    <xf numFmtId="0" fontId="37" fillId="0" borderId="0" xfId="70" applyFont="1" applyBorder="1" applyAlignment="1"/>
    <xf numFmtId="0" fontId="6" fillId="0" borderId="0" xfId="70" applyFont="1" applyBorder="1" applyAlignment="1"/>
    <xf numFmtId="0" fontId="70" fillId="0" borderId="0" xfId="70" applyFont="1" applyBorder="1" applyAlignment="1"/>
    <xf numFmtId="0" fontId="15" fillId="0" borderId="0" xfId="70" applyFont="1" applyBorder="1" applyAlignment="1">
      <alignment horizontal="left" vertical="center"/>
    </xf>
    <xf numFmtId="0" fontId="13" fillId="0" borderId="56" xfId="70" applyFont="1" applyBorder="1" applyAlignment="1">
      <alignment horizontal="right" vertical="center"/>
    </xf>
    <xf numFmtId="0" fontId="37" fillId="0" borderId="150" xfId="70" applyBorder="1" applyAlignment="1">
      <alignment vertical="center"/>
    </xf>
    <xf numFmtId="0" fontId="37" fillId="0" borderId="83" xfId="70" applyBorder="1" applyAlignment="1">
      <alignment vertical="center"/>
    </xf>
    <xf numFmtId="0" fontId="3" fillId="0" borderId="0" xfId="72" applyFont="1">
      <alignment vertical="center"/>
    </xf>
    <xf numFmtId="0" fontId="13" fillId="0" borderId="56" xfId="70" applyFont="1" applyBorder="1" applyAlignment="1">
      <alignment vertical="center"/>
    </xf>
    <xf numFmtId="0" fontId="13" fillId="0" borderId="158" xfId="70" applyFont="1" applyBorder="1" applyAlignment="1">
      <alignment horizontal="right" vertical="center"/>
    </xf>
    <xf numFmtId="0" fontId="13" fillId="0" borderId="145" xfId="70" applyNumberFormat="1" applyFont="1" applyBorder="1" applyAlignment="1">
      <alignment horizontal="center" vertical="center"/>
    </xf>
    <xf numFmtId="0" fontId="67" fillId="0" borderId="145" xfId="70" applyNumberFormat="1" applyFont="1" applyBorder="1" applyAlignment="1">
      <alignment horizontal="center" vertical="center"/>
    </xf>
    <xf numFmtId="0" fontId="13" fillId="0" borderId="159" xfId="70" applyFont="1" applyBorder="1" applyAlignment="1">
      <alignment vertical="center"/>
    </xf>
    <xf numFmtId="49" fontId="13" fillId="0" borderId="146" xfId="70" applyNumberFormat="1" applyFont="1" applyBorder="1" applyAlignment="1">
      <alignment horizontal="center" vertical="center"/>
    </xf>
    <xf numFmtId="49" fontId="67" fillId="0" borderId="146" xfId="70" applyNumberFormat="1" applyFont="1" applyBorder="1" applyAlignment="1">
      <alignment horizontal="center" vertical="center"/>
    </xf>
    <xf numFmtId="37" fontId="66" fillId="0" borderId="57" xfId="70" applyNumberFormat="1" applyFont="1" applyBorder="1" applyAlignment="1" applyProtection="1">
      <alignment vertical="center"/>
    </xf>
    <xf numFmtId="37" fontId="68" fillId="0" borderId="57" xfId="70" applyNumberFormat="1" applyFont="1" applyBorder="1" applyAlignment="1" applyProtection="1">
      <alignment vertical="center"/>
    </xf>
    <xf numFmtId="38" fontId="66" fillId="0" borderId="0" xfId="62" applyFont="1" applyBorder="1" applyAlignment="1">
      <alignment horizontal="right" vertical="center"/>
    </xf>
    <xf numFmtId="38" fontId="68" fillId="0" borderId="0" xfId="62" applyFont="1" applyBorder="1" applyAlignment="1">
      <alignment horizontal="right" vertical="center"/>
    </xf>
    <xf numFmtId="37" fontId="66" fillId="0" borderId="69" xfId="70" applyNumberFormat="1" applyFont="1" applyBorder="1" applyAlignment="1" applyProtection="1">
      <alignment vertical="center"/>
    </xf>
    <xf numFmtId="37" fontId="68" fillId="0" borderId="69" xfId="70" applyNumberFormat="1" applyFont="1" applyBorder="1" applyAlignment="1" applyProtection="1">
      <alignment vertical="center"/>
    </xf>
    <xf numFmtId="0" fontId="3" fillId="0" borderId="0" xfId="72" applyFont="1" applyAlignment="1">
      <alignment horizontal="center" vertical="center" wrapText="1"/>
    </xf>
    <xf numFmtId="0" fontId="13" fillId="0" borderId="0" xfId="72" applyFont="1" applyBorder="1" applyAlignment="1">
      <alignment horizontal="center" vertical="center" wrapText="1"/>
    </xf>
    <xf numFmtId="0" fontId="13" fillId="0" borderId="49" xfId="72" applyFont="1" applyBorder="1" applyAlignment="1">
      <alignment horizontal="center" vertical="center" wrapText="1"/>
    </xf>
    <xf numFmtId="0" fontId="13" fillId="0" borderId="65" xfId="72" applyFont="1" applyBorder="1" applyAlignment="1">
      <alignment horizontal="center" vertical="center" wrapText="1"/>
    </xf>
    <xf numFmtId="0" fontId="13" fillId="0" borderId="165" xfId="72" applyFont="1" applyBorder="1" applyAlignment="1">
      <alignment horizontal="center" vertical="center" wrapText="1"/>
    </xf>
    <xf numFmtId="0" fontId="15" fillId="0" borderId="0" xfId="72" applyFont="1" applyAlignment="1">
      <alignment horizontal="right"/>
    </xf>
    <xf numFmtId="38" fontId="15" fillId="0" borderId="0" xfId="73" applyFont="1" applyBorder="1" applyAlignment="1">
      <alignment horizontal="right"/>
    </xf>
    <xf numFmtId="0" fontId="49" fillId="0" borderId="0" xfId="48" applyFont="1" applyFill="1" applyAlignment="1">
      <alignment vertical="center"/>
    </xf>
    <xf numFmtId="0" fontId="15" fillId="0" borderId="0" xfId="48" applyFont="1" applyFill="1" applyAlignment="1">
      <alignment vertical="center"/>
    </xf>
    <xf numFmtId="0" fontId="15" fillId="0" borderId="0" xfId="48" applyFont="1" applyFill="1" applyBorder="1" applyAlignment="1">
      <alignment horizontal="right" vertical="center"/>
    </xf>
    <xf numFmtId="0" fontId="13" fillId="0" borderId="0" xfId="48" applyFont="1" applyFill="1" applyAlignment="1">
      <alignment vertical="center"/>
    </xf>
    <xf numFmtId="41" fontId="60" fillId="0" borderId="182" xfId="48" applyNumberFormat="1" applyFont="1" applyFill="1" applyBorder="1" applyAlignment="1">
      <alignment horizontal="right" vertical="center"/>
    </xf>
    <xf numFmtId="41" fontId="60" fillId="0" borderId="182" xfId="62" applyNumberFormat="1" applyFont="1" applyFill="1" applyBorder="1" applyAlignment="1">
      <alignment horizontal="right" vertical="center"/>
    </xf>
    <xf numFmtId="41" fontId="60" fillId="0" borderId="0" xfId="48" applyNumberFormat="1" applyFont="1" applyFill="1" applyBorder="1" applyAlignment="1">
      <alignment horizontal="right" vertical="center"/>
    </xf>
    <xf numFmtId="0" fontId="44" fillId="0" borderId="0" xfId="48" applyFont="1" applyFill="1" applyAlignment="1">
      <alignment vertical="center"/>
    </xf>
    <xf numFmtId="41" fontId="60" fillId="0" borderId="0" xfId="62" applyNumberFormat="1" applyFont="1" applyFill="1" applyBorder="1" applyAlignment="1">
      <alignment horizontal="right" vertical="center"/>
    </xf>
    <xf numFmtId="41" fontId="60" fillId="0" borderId="187" xfId="62" applyNumberFormat="1" applyFont="1" applyFill="1" applyBorder="1" applyAlignment="1">
      <alignment horizontal="right" vertical="center"/>
    </xf>
    <xf numFmtId="41" fontId="60" fillId="0" borderId="187" xfId="48" applyNumberFormat="1" applyFont="1" applyFill="1" applyBorder="1" applyAlignment="1">
      <alignment horizontal="right" vertical="center"/>
    </xf>
    <xf numFmtId="41" fontId="60" fillId="0" borderId="173" xfId="48" applyNumberFormat="1" applyFont="1" applyFill="1" applyBorder="1" applyAlignment="1">
      <alignment horizontal="right" vertical="center"/>
    </xf>
    <xf numFmtId="41" fontId="60" fillId="0" borderId="173" xfId="62" applyNumberFormat="1" applyFont="1" applyFill="1" applyBorder="1" applyAlignment="1">
      <alignment horizontal="right" vertical="center"/>
    </xf>
    <xf numFmtId="0" fontId="13" fillId="0" borderId="191" xfId="48" applyFont="1" applyFill="1" applyBorder="1" applyAlignment="1">
      <alignment horizontal="center" vertical="center"/>
    </xf>
    <xf numFmtId="41" fontId="60" fillId="0" borderId="138" xfId="62" applyNumberFormat="1" applyFont="1" applyFill="1" applyBorder="1" applyAlignment="1">
      <alignment horizontal="right" vertical="center"/>
    </xf>
    <xf numFmtId="41" fontId="60" fillId="0" borderId="138" xfId="48" applyNumberFormat="1" applyFont="1" applyFill="1" applyBorder="1" applyAlignment="1">
      <alignment horizontal="right" vertical="center"/>
    </xf>
    <xf numFmtId="0" fontId="13" fillId="0" borderId="192" xfId="48" applyFont="1" applyFill="1" applyBorder="1" applyAlignment="1">
      <alignment horizontal="center" vertical="center"/>
    </xf>
    <xf numFmtId="195" fontId="60" fillId="0" borderId="0" xfId="48" applyNumberFormat="1" applyFont="1" applyFill="1" applyBorder="1" applyAlignment="1">
      <alignment horizontal="right" vertical="center"/>
    </xf>
    <xf numFmtId="195" fontId="60" fillId="0" borderId="0" xfId="62" applyNumberFormat="1" applyFont="1" applyFill="1" applyBorder="1" applyAlignment="1">
      <alignment horizontal="right" vertical="center"/>
    </xf>
    <xf numFmtId="41" fontId="60" fillId="0" borderId="138" xfId="48" applyNumberFormat="1" applyFont="1" applyFill="1" applyBorder="1" applyAlignment="1">
      <alignment vertical="center"/>
    </xf>
    <xf numFmtId="195" fontId="60" fillId="0" borderId="139" xfId="48" applyNumberFormat="1" applyFont="1" applyFill="1" applyBorder="1" applyAlignment="1">
      <alignment horizontal="right" vertical="center"/>
    </xf>
    <xf numFmtId="195" fontId="60" fillId="0" borderId="139" xfId="48" applyNumberFormat="1" applyFont="1" applyFill="1" applyBorder="1" applyAlignment="1">
      <alignment vertical="center"/>
    </xf>
    <xf numFmtId="195" fontId="60" fillId="0" borderId="139" xfId="62" applyNumberFormat="1" applyFont="1" applyFill="1" applyBorder="1" applyAlignment="1">
      <alignment horizontal="right" vertical="center"/>
    </xf>
    <xf numFmtId="0" fontId="15" fillId="0" borderId="0" xfId="48" applyFont="1" applyFill="1" applyBorder="1" applyAlignment="1">
      <alignment horizontal="right"/>
    </xf>
    <xf numFmtId="0" fontId="15" fillId="0" borderId="0" xfId="48" applyFont="1" applyFill="1" applyBorder="1" applyAlignment="1"/>
    <xf numFmtId="0" fontId="67" fillId="0" borderId="0" xfId="70" applyNumberFormat="1" applyFont="1" applyBorder="1" applyAlignment="1">
      <alignment horizontal="center" vertical="center"/>
    </xf>
    <xf numFmtId="49" fontId="67" fillId="0" borderId="0" xfId="70" applyNumberFormat="1" applyFont="1" applyBorder="1" applyAlignment="1">
      <alignment horizontal="center" vertical="center"/>
    </xf>
    <xf numFmtId="37" fontId="68" fillId="0" borderId="0" xfId="70" applyNumberFormat="1" applyFont="1" applyBorder="1" applyAlignment="1" applyProtection="1">
      <alignment vertical="center"/>
    </xf>
    <xf numFmtId="178" fontId="66" fillId="0" borderId="0" xfId="72" applyNumberFormat="1" applyFont="1" applyBorder="1" applyAlignment="1">
      <alignment vertical="center"/>
    </xf>
    <xf numFmtId="0" fontId="13" fillId="0" borderId="0" xfId="70" applyNumberFormat="1" applyFont="1" applyBorder="1" applyAlignment="1">
      <alignment horizontal="center" vertical="center"/>
    </xf>
    <xf numFmtId="49" fontId="13" fillId="0" borderId="0" xfId="70" applyNumberFormat="1" applyFont="1" applyBorder="1" applyAlignment="1">
      <alignment horizontal="center" vertical="center"/>
    </xf>
    <xf numFmtId="37" fontId="66" fillId="0" borderId="0" xfId="70" applyNumberFormat="1" applyFont="1" applyBorder="1" applyAlignment="1" applyProtection="1">
      <alignment vertical="center"/>
    </xf>
    <xf numFmtId="0" fontId="3" fillId="0" borderId="0" xfId="72" applyFont="1" applyBorder="1" applyAlignment="1">
      <alignment horizontal="center" vertical="center" wrapText="1"/>
    </xf>
    <xf numFmtId="0" fontId="3" fillId="0" borderId="0" xfId="72" applyFont="1" applyBorder="1" applyAlignment="1">
      <alignment vertical="center"/>
    </xf>
    <xf numFmtId="0" fontId="13" fillId="0" borderId="0" xfId="72" applyFont="1" applyBorder="1" applyAlignment="1">
      <alignment horizontal="center" vertical="distributed" wrapText="1"/>
    </xf>
    <xf numFmtId="0" fontId="15" fillId="0" borderId="0" xfId="72" applyFont="1" applyBorder="1" applyAlignment="1">
      <alignment horizontal="right"/>
    </xf>
    <xf numFmtId="0" fontId="13" fillId="0" borderId="123" xfId="48" applyFont="1" applyFill="1" applyBorder="1" applyAlignment="1">
      <alignment horizontal="center" vertical="center"/>
    </xf>
    <xf numFmtId="0" fontId="13" fillId="0" borderId="0" xfId="48" applyFont="1" applyFill="1" applyBorder="1" applyAlignment="1">
      <alignment horizontal="center" vertical="center"/>
    </xf>
    <xf numFmtId="0" fontId="13" fillId="0" borderId="177" xfId="48" applyFont="1" applyFill="1" applyBorder="1" applyAlignment="1">
      <alignment horizontal="center" vertical="center"/>
    </xf>
    <xf numFmtId="0" fontId="86" fillId="0" borderId="191" xfId="48" applyFont="1" applyFill="1" applyBorder="1" applyAlignment="1">
      <alignment horizontal="center" vertical="center"/>
    </xf>
    <xf numFmtId="0" fontId="86" fillId="0" borderId="184" xfId="48" applyFont="1" applyFill="1" applyBorder="1" applyAlignment="1">
      <alignment horizontal="center" vertical="center"/>
    </xf>
    <xf numFmtId="0" fontId="86" fillId="0" borderId="186" xfId="48" applyFont="1" applyFill="1" applyBorder="1" applyAlignment="1">
      <alignment horizontal="center" vertical="center"/>
    </xf>
    <xf numFmtId="0" fontId="86" fillId="0" borderId="174" xfId="48" applyFont="1" applyFill="1" applyBorder="1" applyAlignment="1">
      <alignment horizontal="center" vertical="center"/>
    </xf>
    <xf numFmtId="0" fontId="86" fillId="0" borderId="171" xfId="48" applyFont="1" applyFill="1" applyBorder="1" applyAlignment="1">
      <alignment horizontal="center" vertical="center"/>
    </xf>
    <xf numFmtId="0" fontId="86" fillId="0" borderId="188" xfId="48" applyFont="1" applyFill="1" applyBorder="1" applyAlignment="1">
      <alignment horizontal="center" vertical="center" wrapText="1"/>
    </xf>
    <xf numFmtId="0" fontId="86" fillId="0" borderId="189" xfId="48" applyFont="1" applyFill="1" applyBorder="1" applyAlignment="1">
      <alignment horizontal="center" vertical="center" wrapText="1"/>
    </xf>
    <xf numFmtId="0" fontId="86" fillId="0" borderId="171" xfId="48" applyFont="1" applyFill="1" applyBorder="1" applyAlignment="1">
      <alignment horizontal="center" vertical="center" wrapText="1"/>
    </xf>
    <xf numFmtId="41" fontId="44" fillId="0" borderId="0" xfId="48" applyNumberFormat="1" applyFont="1" applyFill="1" applyAlignment="1">
      <alignment vertical="center"/>
    </xf>
    <xf numFmtId="0" fontId="16" fillId="0" borderId="0" xfId="74" applyFont="1" applyAlignment="1" applyProtection="1">
      <alignment horizontal="left" vertical="center"/>
    </xf>
    <xf numFmtId="0" fontId="15" fillId="0" borderId="69" xfId="74" applyFont="1" applyBorder="1" applyAlignment="1" applyProtection="1">
      <alignment horizontal="right"/>
    </xf>
    <xf numFmtId="0" fontId="16" fillId="0" borderId="0" xfId="74" applyFont="1" applyBorder="1" applyAlignment="1" applyProtection="1">
      <alignment horizontal="left" vertical="center"/>
    </xf>
    <xf numFmtId="0" fontId="13" fillId="0" borderId="135" xfId="74" applyFont="1" applyBorder="1" applyAlignment="1" applyProtection="1">
      <alignment horizontal="right" vertical="center"/>
    </xf>
    <xf numFmtId="0" fontId="13" fillId="0" borderId="132" xfId="74" applyFont="1" applyBorder="1" applyAlignment="1" applyProtection="1">
      <alignment horizontal="right" vertical="center"/>
    </xf>
    <xf numFmtId="0" fontId="13" fillId="0" borderId="132" xfId="74" applyFont="1" applyBorder="1" applyAlignment="1" applyProtection="1">
      <alignment horizontal="center" vertical="center"/>
    </xf>
    <xf numFmtId="0" fontId="13" fillId="0" borderId="79" xfId="74" applyFont="1" applyBorder="1" applyAlignment="1" applyProtection="1">
      <alignment horizontal="center" vertical="center"/>
    </xf>
    <xf numFmtId="0" fontId="13" fillId="0" borderId="136" xfId="74" applyFont="1" applyBorder="1" applyAlignment="1" applyProtection="1">
      <alignment horizontal="left" vertical="center"/>
    </xf>
    <xf numFmtId="0" fontId="13" fillId="0" borderId="129" xfId="74" applyFont="1" applyBorder="1" applyAlignment="1" applyProtection="1">
      <alignment horizontal="left" vertical="center"/>
    </xf>
    <xf numFmtId="0" fontId="13" fillId="0" borderId="84" xfId="74" applyFont="1" applyBorder="1" applyAlignment="1" applyProtection="1">
      <alignment horizontal="center" vertical="center"/>
    </xf>
    <xf numFmtId="0" fontId="13" fillId="0" borderId="142" xfId="74" applyFont="1" applyBorder="1" applyAlignment="1" applyProtection="1">
      <alignment horizontal="center" vertical="center"/>
    </xf>
    <xf numFmtId="0" fontId="13" fillId="0" borderId="129" xfId="74" applyFont="1" applyBorder="1" applyAlignment="1" applyProtection="1">
      <alignment horizontal="center" vertical="center"/>
    </xf>
    <xf numFmtId="0" fontId="13" fillId="0" borderId="55" xfId="74" applyFont="1" applyBorder="1" applyAlignment="1" applyProtection="1">
      <alignment horizontal="center" vertical="center"/>
    </xf>
    <xf numFmtId="181" fontId="66" fillId="0" borderId="0" xfId="0" applyNumberFormat="1" applyFont="1" applyAlignment="1">
      <alignment horizontal="right" vertical="center"/>
    </xf>
    <xf numFmtId="181" fontId="68" fillId="0" borderId="0" xfId="0" applyNumberFormat="1" applyFont="1" applyAlignment="1">
      <alignment horizontal="right" vertical="center"/>
    </xf>
    <xf numFmtId="0" fontId="15" fillId="0" borderId="79" xfId="74" applyFont="1" applyBorder="1" applyAlignment="1">
      <alignment vertical="center"/>
    </xf>
    <xf numFmtId="0" fontId="15" fillId="0" borderId="79" xfId="74" applyFont="1" applyBorder="1" applyAlignment="1">
      <alignment horizontal="right" vertical="center"/>
    </xf>
    <xf numFmtId="0" fontId="15" fillId="0" borderId="0" xfId="74" applyFont="1" applyBorder="1" applyAlignment="1">
      <alignment vertical="center"/>
    </xf>
    <xf numFmtId="0" fontId="15" fillId="0" borderId="0" xfId="75" applyFont="1" applyBorder="1" applyAlignment="1">
      <alignment horizontal="right" vertical="center"/>
    </xf>
    <xf numFmtId="0" fontId="15" fillId="0" borderId="0" xfId="74" applyFont="1" applyBorder="1" applyAlignment="1">
      <alignment horizontal="right" vertical="center"/>
    </xf>
    <xf numFmtId="0" fontId="15" fillId="0" borderId="0" xfId="74" applyFont="1" applyBorder="1" applyAlignment="1" applyProtection="1">
      <alignment horizontal="right"/>
    </xf>
    <xf numFmtId="0" fontId="13" fillId="0" borderId="0" xfId="74" applyFont="1" applyBorder="1" applyProtection="1"/>
    <xf numFmtId="181" fontId="13" fillId="0" borderId="0" xfId="0" applyNumberFormat="1" applyFont="1" applyBorder="1" applyAlignment="1">
      <alignment horizontal="center" vertical="center"/>
    </xf>
    <xf numFmtId="181" fontId="68" fillId="0" borderId="0" xfId="0" applyNumberFormat="1" applyFont="1" applyBorder="1" applyAlignment="1">
      <alignment horizontal="right" vertical="center"/>
    </xf>
    <xf numFmtId="0" fontId="86" fillId="0" borderId="0" xfId="74" applyFont="1" applyBorder="1" applyProtection="1"/>
    <xf numFmtId="0" fontId="16" fillId="0" borderId="0" xfId="74" applyFont="1" applyBorder="1" applyAlignment="1" applyProtection="1">
      <alignment vertical="center"/>
    </xf>
    <xf numFmtId="0" fontId="34" fillId="0" borderId="0" xfId="74" applyFont="1"/>
    <xf numFmtId="0" fontId="13" fillId="0" borderId="0" xfId="74" applyFont="1"/>
    <xf numFmtId="0" fontId="77" fillId="0" borderId="0" xfId="76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0" borderId="0" xfId="77"/>
    <xf numFmtId="0" fontId="13" fillId="0" borderId="0" xfId="74" applyFont="1" applyBorder="1" applyAlignment="1" applyProtection="1">
      <alignment horizontal="center" vertical="center"/>
    </xf>
    <xf numFmtId="0" fontId="67" fillId="0" borderId="0" xfId="74" applyFont="1" applyBorder="1" applyAlignment="1" applyProtection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85" xfId="0" applyFont="1" applyBorder="1" applyAlignment="1">
      <alignment vertical="center"/>
    </xf>
    <xf numFmtId="0" fontId="13" fillId="0" borderId="85" xfId="74" applyFont="1" applyBorder="1" applyAlignment="1">
      <alignment vertical="center"/>
    </xf>
    <xf numFmtId="0" fontId="13" fillId="0" borderId="0" xfId="74" applyFont="1" applyBorder="1"/>
    <xf numFmtId="0" fontId="13" fillId="0" borderId="85" xfId="0" applyFont="1" applyFill="1" applyBorder="1" applyAlignment="1">
      <alignment vertical="center"/>
    </xf>
    <xf numFmtId="0" fontId="34" fillId="0" borderId="0" xfId="74" applyFont="1" applyBorder="1" applyAlignment="1">
      <alignment horizontal="right" vertical="center"/>
    </xf>
    <xf numFmtId="0" fontId="3" fillId="0" borderId="0" xfId="77" applyAlignment="1">
      <alignment horizontal="right" vertical="center"/>
    </xf>
    <xf numFmtId="0" fontId="13" fillId="0" borderId="78" xfId="0" applyFont="1" applyFill="1" applyBorder="1" applyAlignment="1">
      <alignment vertical="center"/>
    </xf>
    <xf numFmtId="181" fontId="66" fillId="0" borderId="134" xfId="0" applyNumberFormat="1" applyFont="1" applyBorder="1" applyAlignment="1">
      <alignment vertical="center"/>
    </xf>
    <xf numFmtId="181" fontId="66" fillId="0" borderId="69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right" vertical="center"/>
    </xf>
    <xf numFmtId="0" fontId="16" fillId="0" borderId="0" xfId="74" applyFont="1" applyAlignment="1" applyProtection="1">
      <alignment vertical="center"/>
    </xf>
    <xf numFmtId="0" fontId="13" fillId="0" borderId="130" xfId="74" applyFont="1" applyBorder="1" applyAlignment="1" applyProtection="1">
      <alignment horizontal="center" vertical="center"/>
    </xf>
    <xf numFmtId="0" fontId="34" fillId="0" borderId="0" xfId="74" applyFont="1" applyBorder="1" applyAlignment="1" applyProtection="1">
      <alignment vertical="center"/>
    </xf>
    <xf numFmtId="0" fontId="13" fillId="0" borderId="13" xfId="74" applyFont="1" applyBorder="1" applyAlignment="1" applyProtection="1">
      <alignment horizontal="center" vertical="center"/>
    </xf>
    <xf numFmtId="181" fontId="66" fillId="0" borderId="12" xfId="0" applyNumberFormat="1" applyFont="1" applyBorder="1" applyAlignment="1">
      <alignment horizontal="right" vertical="center"/>
    </xf>
    <xf numFmtId="181" fontId="68" fillId="0" borderId="0" xfId="0" applyNumberFormat="1" applyFont="1" applyBorder="1" applyAlignment="1">
      <alignment vertical="center"/>
    </xf>
    <xf numFmtId="181" fontId="68" fillId="0" borderId="0" xfId="0" applyNumberFormat="1" applyFont="1" applyAlignment="1">
      <alignment vertical="center"/>
    </xf>
    <xf numFmtId="181" fontId="66" fillId="0" borderId="0" xfId="0" applyNumberFormat="1" applyFont="1" applyBorder="1" applyAlignment="1">
      <alignment horizontal="right" vertical="center"/>
    </xf>
    <xf numFmtId="181" fontId="66" fillId="0" borderId="12" xfId="0" applyNumberFormat="1" applyFont="1" applyBorder="1" applyAlignment="1">
      <alignment vertical="center"/>
    </xf>
    <xf numFmtId="181" fontId="66" fillId="0" borderId="0" xfId="0" applyNumberFormat="1" applyFont="1" applyBorder="1" applyAlignment="1">
      <alignment vertical="center"/>
    </xf>
    <xf numFmtId="181" fontId="66" fillId="0" borderId="0" xfId="0" applyNumberFormat="1" applyFont="1" applyAlignment="1">
      <alignment vertical="center"/>
    </xf>
    <xf numFmtId="181" fontId="66" fillId="0" borderId="0" xfId="0" applyNumberFormat="1" applyFont="1" applyFill="1" applyBorder="1" applyAlignment="1">
      <alignment vertical="center"/>
    </xf>
    <xf numFmtId="181" fontId="66" fillId="0" borderId="0" xfId="0" applyNumberFormat="1" applyFont="1" applyFill="1" applyBorder="1" applyAlignment="1">
      <alignment horizontal="right" vertical="center"/>
    </xf>
    <xf numFmtId="0" fontId="16" fillId="0" borderId="0" xfId="74" applyFont="1" applyFill="1" applyBorder="1" applyAlignment="1" applyProtection="1">
      <alignment horizontal="left" vertical="center"/>
    </xf>
    <xf numFmtId="0" fontId="84" fillId="0" borderId="0" xfId="77" applyFont="1" applyFill="1" applyBorder="1" applyAlignment="1">
      <alignment horizontal="right" vertical="center"/>
    </xf>
    <xf numFmtId="0" fontId="49" fillId="0" borderId="0" xfId="78" applyFont="1" applyAlignment="1">
      <alignment horizontal="right" vertical="center"/>
    </xf>
    <xf numFmtId="0" fontId="15" fillId="0" borderId="0" xfId="78" applyFont="1" applyBorder="1" applyAlignment="1">
      <alignment horizontal="right" vertical="center"/>
    </xf>
    <xf numFmtId="0" fontId="15" fillId="0" borderId="0" xfId="78" applyFont="1" applyBorder="1" applyAlignment="1">
      <alignment horizontal="right"/>
    </xf>
    <xf numFmtId="41" fontId="89" fillId="0" borderId="12" xfId="62" applyNumberFormat="1" applyFont="1" applyFill="1" applyBorder="1" applyAlignment="1">
      <alignment horizontal="right" vertical="center"/>
    </xf>
    <xf numFmtId="41" fontId="89" fillId="0" borderId="0" xfId="62" applyNumberFormat="1" applyFont="1" applyFill="1" applyBorder="1" applyAlignment="1">
      <alignment horizontal="right" vertical="center"/>
    </xf>
    <xf numFmtId="41" fontId="59" fillId="0" borderId="0" xfId="62" applyNumberFormat="1" applyFont="1" applyBorder="1" applyAlignment="1">
      <alignment horizontal="right" vertical="center"/>
    </xf>
    <xf numFmtId="177" fontId="59" fillId="0" borderId="0" xfId="62" applyNumberFormat="1" applyFont="1" applyBorder="1" applyAlignment="1">
      <alignment horizontal="right" vertical="center"/>
    </xf>
    <xf numFmtId="41" fontId="59" fillId="0" borderId="0" xfId="62" applyNumberFormat="1" applyFont="1" applyBorder="1" applyAlignment="1">
      <alignment horizontal="right"/>
    </xf>
    <xf numFmtId="177" fontId="59" fillId="0" borderId="0" xfId="62" applyNumberFormat="1" applyFont="1" applyBorder="1" applyAlignment="1">
      <alignment horizontal="right"/>
    </xf>
    <xf numFmtId="41" fontId="90" fillId="0" borderId="134" xfId="62" applyNumberFormat="1" applyFont="1" applyBorder="1" applyAlignment="1">
      <alignment horizontal="right"/>
    </xf>
    <xf numFmtId="41" fontId="90" fillId="0" borderId="69" xfId="62" applyNumberFormat="1" applyFont="1" applyBorder="1" applyAlignment="1">
      <alignment horizontal="right"/>
    </xf>
    <xf numFmtId="177" fontId="90" fillId="0" borderId="69" xfId="62" applyNumberFormat="1" applyFont="1" applyBorder="1" applyAlignment="1">
      <alignment horizontal="right"/>
    </xf>
    <xf numFmtId="0" fontId="71" fillId="0" borderId="0" xfId="0" applyFont="1" applyBorder="1" applyAlignment="1">
      <alignment horizontal="right"/>
    </xf>
    <xf numFmtId="0" fontId="13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81" fontId="66" fillId="0" borderId="12" xfId="0" applyNumberFormat="1" applyFont="1" applyBorder="1" applyAlignment="1">
      <alignment horizontal="right"/>
    </xf>
    <xf numFmtId="181" fontId="66" fillId="0" borderId="0" xfId="0" applyNumberFormat="1" applyFont="1" applyBorder="1" applyAlignment="1">
      <alignment horizontal="right"/>
    </xf>
    <xf numFmtId="181" fontId="68" fillId="0" borderId="12" xfId="0" applyNumberFormat="1" applyFont="1" applyBorder="1" applyAlignment="1">
      <alignment horizontal="right" vertical="center"/>
    </xf>
    <xf numFmtId="181" fontId="34" fillId="0" borderId="0" xfId="0" applyNumberFormat="1" applyFont="1" applyBorder="1" applyAlignment="1">
      <alignment horizontal="left" vertical="center"/>
    </xf>
    <xf numFmtId="0" fontId="15" fillId="0" borderId="79" xfId="75" applyFont="1" applyBorder="1" applyAlignment="1">
      <alignment horizontal="right" vertical="center"/>
    </xf>
    <xf numFmtId="0" fontId="71" fillId="0" borderId="0" xfId="0" applyFont="1" applyBorder="1" applyAlignment="1">
      <alignment horizontal="right" vertical="center"/>
    </xf>
    <xf numFmtId="0" fontId="13" fillId="0" borderId="79" xfId="74" applyFont="1" applyBorder="1" applyAlignment="1">
      <alignment vertical="center"/>
    </xf>
    <xf numFmtId="0" fontId="13" fillId="0" borderId="55" xfId="74" applyFont="1" applyBorder="1" applyAlignment="1">
      <alignment vertical="center"/>
    </xf>
    <xf numFmtId="0" fontId="13" fillId="0" borderId="198" xfId="74" applyFont="1" applyBorder="1" applyAlignment="1" applyProtection="1">
      <alignment horizontal="center" vertical="center"/>
    </xf>
    <xf numFmtId="200" fontId="13" fillId="0" borderId="77" xfId="74" applyNumberFormat="1" applyFont="1" applyFill="1" applyBorder="1" applyAlignment="1" applyProtection="1">
      <alignment horizontal="left" vertical="center" wrapText="1"/>
    </xf>
    <xf numFmtId="200" fontId="13" fillId="0" borderId="77" xfId="74" applyNumberFormat="1" applyFont="1" applyFill="1" applyBorder="1" applyAlignment="1" applyProtection="1">
      <alignment horizontal="left" vertical="center"/>
    </xf>
    <xf numFmtId="200" fontId="13" fillId="0" borderId="0" xfId="74" applyNumberFormat="1" applyFont="1" applyFill="1" applyBorder="1" applyAlignment="1" applyProtection="1">
      <alignment horizontal="left" vertical="center"/>
    </xf>
    <xf numFmtId="200" fontId="6" fillId="0" borderId="0" xfId="74" applyNumberFormat="1" applyFont="1" applyBorder="1" applyAlignment="1" applyProtection="1">
      <alignment horizontal="left" vertical="center" wrapText="1"/>
    </xf>
    <xf numFmtId="178" fontId="66" fillId="0" borderId="0" xfId="74" applyNumberFormat="1" applyFont="1" applyBorder="1" applyAlignment="1" applyProtection="1">
      <alignment horizontal="right" vertical="center"/>
    </xf>
    <xf numFmtId="200" fontId="13" fillId="0" borderId="77" xfId="74" applyNumberFormat="1" applyFont="1" applyBorder="1" applyAlignment="1" applyProtection="1">
      <alignment horizontal="left" vertical="center"/>
    </xf>
    <xf numFmtId="200" fontId="13" fillId="0" borderId="0" xfId="74" applyNumberFormat="1" applyFont="1" applyBorder="1" applyAlignment="1" applyProtection="1">
      <alignment horizontal="left" vertical="center"/>
    </xf>
    <xf numFmtId="200" fontId="13" fillId="0" borderId="77" xfId="74" applyNumberFormat="1" applyFont="1" applyBorder="1" applyAlignment="1" applyProtection="1">
      <alignment horizontal="left" vertical="center" wrapText="1"/>
    </xf>
    <xf numFmtId="200" fontId="13" fillId="0" borderId="0" xfId="74" applyNumberFormat="1" applyFont="1" applyBorder="1" applyAlignment="1" applyProtection="1">
      <alignment horizontal="left" vertical="center" wrapText="1"/>
    </xf>
    <xf numFmtId="0" fontId="34" fillId="0" borderId="79" xfId="74" applyFont="1" applyBorder="1" applyAlignment="1">
      <alignment horizontal="right" vertical="center"/>
    </xf>
    <xf numFmtId="0" fontId="0" fillId="0" borderId="79" xfId="0" applyBorder="1" applyAlignment="1"/>
    <xf numFmtId="0" fontId="13" fillId="0" borderId="0" xfId="70" applyFont="1" applyBorder="1" applyAlignment="1" applyProtection="1">
      <alignment horizontal="distributed" vertical="center" wrapText="1" indent="1"/>
    </xf>
    <xf numFmtId="0" fontId="13" fillId="0" borderId="49" xfId="70" applyFont="1" applyBorder="1" applyAlignment="1">
      <alignment horizontal="center" vertical="center"/>
    </xf>
    <xf numFmtId="181" fontId="66" fillId="0" borderId="0" xfId="70" applyNumberFormat="1" applyFont="1" applyAlignment="1" applyProtection="1">
      <alignment horizontal="right" vertical="center"/>
    </xf>
    <xf numFmtId="181" fontId="68" fillId="0" borderId="0" xfId="70" applyNumberFormat="1" applyFont="1" applyAlignment="1" applyProtection="1">
      <alignment horizontal="right" vertical="center"/>
    </xf>
    <xf numFmtId="0" fontId="13" fillId="0" borderId="0" xfId="70" applyFont="1" applyFill="1" applyBorder="1" applyAlignment="1" applyProtection="1">
      <alignment horizontal="distributed" vertical="center" wrapText="1" indent="1"/>
    </xf>
    <xf numFmtId="0" fontId="13" fillId="0" borderId="0" xfId="70" applyFont="1" applyFill="1" applyBorder="1" applyAlignment="1" applyProtection="1">
      <alignment horizontal="distributed" vertical="center" indent="2"/>
    </xf>
    <xf numFmtId="0" fontId="13" fillId="0" borderId="0" xfId="70" applyFont="1" applyFill="1" applyBorder="1" applyAlignment="1" applyProtection="1">
      <alignment horizontal="center" vertical="center" wrapText="1"/>
    </xf>
    <xf numFmtId="199" fontId="66" fillId="0" borderId="0" xfId="70" applyNumberFormat="1" applyFont="1" applyAlignment="1" applyProtection="1">
      <alignment horizontal="right" vertical="center"/>
    </xf>
    <xf numFmtId="199" fontId="68" fillId="0" borderId="0" xfId="70" applyNumberFormat="1" applyFont="1" applyAlignment="1" applyProtection="1">
      <alignment horizontal="right" vertical="center"/>
    </xf>
    <xf numFmtId="199" fontId="13" fillId="0" borderId="0" xfId="70" applyNumberFormat="1" applyFont="1" applyAlignment="1" applyProtection="1">
      <alignment horizontal="right" vertical="center"/>
    </xf>
    <xf numFmtId="0" fontId="15" fillId="0" borderId="56" xfId="70" applyFont="1" applyBorder="1" applyAlignment="1" applyProtection="1">
      <alignment vertical="center"/>
    </xf>
    <xf numFmtId="0" fontId="15" fillId="0" borderId="0" xfId="70" applyFont="1" applyBorder="1" applyAlignment="1" applyProtection="1">
      <alignment horizontal="left" vertical="center"/>
    </xf>
    <xf numFmtId="0" fontId="34" fillId="0" borderId="0" xfId="70" applyFont="1" applyAlignment="1">
      <alignment vertical="center"/>
    </xf>
    <xf numFmtId="0" fontId="15" fillId="0" borderId="0" xfId="70" applyFont="1" applyAlignment="1" applyProtection="1">
      <alignment horizontal="left" vertical="center"/>
    </xf>
    <xf numFmtId="0" fontId="60" fillId="0" borderId="0" xfId="0" applyFont="1" applyBorder="1" applyAlignment="1">
      <alignment horizontal="right" vertical="center"/>
    </xf>
    <xf numFmtId="3" fontId="60" fillId="0" borderId="0" xfId="0" applyNumberFormat="1" applyFont="1" applyBorder="1" applyAlignment="1">
      <alignment horizontal="right" vertical="center"/>
    </xf>
    <xf numFmtId="0" fontId="69" fillId="0" borderId="69" xfId="0" applyFont="1" applyBorder="1" applyAlignment="1">
      <alignment horizontal="right" vertical="center"/>
    </xf>
    <xf numFmtId="3" fontId="69" fillId="0" borderId="69" xfId="0" applyNumberFormat="1" applyFont="1" applyBorder="1" applyAlignment="1">
      <alignment horizontal="right" vertical="center"/>
    </xf>
    <xf numFmtId="0" fontId="13" fillId="25" borderId="0" xfId="70" applyFont="1" applyFill="1" applyBorder="1" applyAlignment="1" applyProtection="1">
      <alignment horizontal="distributed" vertical="center" wrapText="1" indent="1"/>
    </xf>
    <xf numFmtId="0" fontId="13" fillId="25" borderId="0" xfId="7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/>
    </xf>
    <xf numFmtId="0" fontId="15" fillId="0" borderId="0" xfId="48" applyFont="1" applyAlignment="1">
      <alignment horizontal="left"/>
    </xf>
    <xf numFmtId="0" fontId="0" fillId="0" borderId="0" xfId="0" applyAlignment="1">
      <alignment horizontal="right"/>
    </xf>
    <xf numFmtId="0" fontId="0" fillId="0" borderId="0" xfId="48" applyFont="1" applyAlignment="1">
      <alignment horizontal="left"/>
    </xf>
    <xf numFmtId="0" fontId="15" fillId="0" borderId="0" xfId="48" applyFont="1" applyAlignment="1">
      <alignment horizontal="left" vertical="center"/>
    </xf>
    <xf numFmtId="0" fontId="53" fillId="0" borderId="0" xfId="48" applyFont="1" applyAlignment="1">
      <alignment horizontal="center"/>
    </xf>
    <xf numFmtId="0" fontId="55" fillId="0" borderId="0" xfId="58" applyFont="1" applyBorder="1" applyAlignment="1">
      <alignment horizontal="center" vertical="center"/>
    </xf>
    <xf numFmtId="0" fontId="8" fillId="0" borderId="0" xfId="58" applyFont="1" applyAlignment="1">
      <alignment horizontal="center"/>
    </xf>
    <xf numFmtId="0" fontId="34" fillId="0" borderId="0" xfId="58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3" fillId="0" borderId="0" xfId="74" applyFont="1" applyAlignment="1" applyProtection="1"/>
    <xf numFmtId="0" fontId="13" fillId="0" borderId="0" xfId="74" applyFont="1" applyBorder="1" applyAlignment="1" applyProtection="1"/>
    <xf numFmtId="0" fontId="13" fillId="0" borderId="69" xfId="74" applyFont="1" applyBorder="1" applyAlignment="1" applyProtection="1"/>
    <xf numFmtId="0" fontId="34" fillId="0" borderId="0" xfId="0" applyFont="1" applyBorder="1" applyAlignment="1"/>
    <xf numFmtId="0" fontId="34" fillId="0" borderId="69" xfId="0" applyFont="1" applyBorder="1" applyAlignment="1"/>
    <xf numFmtId="0" fontId="13" fillId="0" borderId="0" xfId="74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left" vertical="center"/>
    </xf>
    <xf numFmtId="0" fontId="74" fillId="0" borderId="0" xfId="74" applyFont="1" applyBorder="1" applyAlignment="1" applyProtection="1">
      <alignment horizontal="center" vertical="center"/>
    </xf>
    <xf numFmtId="0" fontId="77" fillId="0" borderId="0" xfId="76" applyFont="1" applyBorder="1" applyAlignment="1">
      <alignment horizontal="center" vertical="center"/>
    </xf>
    <xf numFmtId="0" fontId="77" fillId="0" borderId="0" xfId="76" applyFont="1" applyFill="1" applyBorder="1" applyAlignment="1">
      <alignment horizontal="center" vertical="center"/>
    </xf>
    <xf numFmtId="0" fontId="13" fillId="0" borderId="0" xfId="74" applyFont="1" applyBorder="1" applyAlignment="1">
      <alignment vertical="center"/>
    </xf>
    <xf numFmtId="0" fontId="13" fillId="0" borderId="0" xfId="76" applyFont="1" applyBorder="1" applyAlignment="1">
      <alignment horizontal="center" vertical="center"/>
    </xf>
    <xf numFmtId="0" fontId="13" fillId="0" borderId="0" xfId="76" applyFont="1" applyFill="1" applyBorder="1" applyAlignment="1">
      <alignment horizontal="center" vertical="center"/>
    </xf>
    <xf numFmtId="0" fontId="15" fillId="0" borderId="69" xfId="74" applyFont="1" applyBorder="1" applyAlignment="1" applyProtection="1"/>
    <xf numFmtId="0" fontId="13" fillId="0" borderId="135" xfId="74" applyFont="1" applyBorder="1" applyAlignment="1" applyProtection="1">
      <alignment vertical="center"/>
    </xf>
    <xf numFmtId="0" fontId="13" fillId="0" borderId="132" xfId="74" applyFont="1" applyBorder="1" applyAlignment="1" applyProtection="1">
      <alignment vertical="center"/>
    </xf>
    <xf numFmtId="0" fontId="13" fillId="0" borderId="81" xfId="74" applyFont="1" applyBorder="1" applyAlignment="1" applyProtection="1">
      <alignment vertical="center"/>
    </xf>
    <xf numFmtId="0" fontId="13" fillId="0" borderId="82" xfId="74" applyFont="1" applyBorder="1" applyAlignment="1" applyProtection="1">
      <alignment vertical="center"/>
    </xf>
    <xf numFmtId="0" fontId="13" fillId="0" borderId="141" xfId="74" applyFont="1" applyBorder="1" applyAlignment="1" applyProtection="1">
      <alignment vertical="center"/>
    </xf>
    <xf numFmtId="0" fontId="13" fillId="0" borderId="140" xfId="74" applyFont="1" applyBorder="1" applyAlignment="1" applyProtection="1">
      <alignment vertical="center"/>
    </xf>
    <xf numFmtId="0" fontId="13" fillId="0" borderId="79" xfId="74" applyFont="1" applyBorder="1" applyAlignment="1" applyProtection="1">
      <alignment vertical="center"/>
    </xf>
    <xf numFmtId="0" fontId="13" fillId="0" borderId="136" xfId="74" applyFont="1" applyBorder="1" applyAlignment="1" applyProtection="1">
      <alignment vertical="center"/>
    </xf>
    <xf numFmtId="0" fontId="13" fillId="0" borderId="129" xfId="74" applyFont="1" applyBorder="1" applyAlignment="1" applyProtection="1">
      <alignment vertical="center"/>
    </xf>
    <xf numFmtId="0" fontId="13" fillId="0" borderId="22" xfId="74" applyFont="1" applyBorder="1" applyAlignment="1" applyProtection="1">
      <alignment vertical="center"/>
    </xf>
    <xf numFmtId="0" fontId="13" fillId="0" borderId="84" xfId="74" applyFont="1" applyBorder="1" applyAlignment="1" applyProtection="1">
      <alignment vertical="center"/>
    </xf>
    <xf numFmtId="0" fontId="13" fillId="0" borderId="23" xfId="74" applyFont="1" applyBorder="1" applyAlignment="1" applyProtection="1">
      <alignment vertical="center"/>
    </xf>
    <xf numFmtId="0" fontId="13" fillId="0" borderId="55" xfId="74" applyFont="1" applyBorder="1" applyAlignment="1" applyProtection="1">
      <alignment vertical="center"/>
    </xf>
    <xf numFmtId="0" fontId="13" fillId="0" borderId="0" xfId="74" applyFont="1" applyAlignment="1" applyProtection="1">
      <alignment vertical="center"/>
    </xf>
    <xf numFmtId="181" fontId="68" fillId="0" borderId="69" xfId="0" applyNumberFormat="1" applyFont="1" applyBorder="1" applyAlignment="1">
      <alignment vertical="center"/>
    </xf>
    <xf numFmtId="0" fontId="15" fillId="0" borderId="0" xfId="74" applyFont="1" applyBorder="1" applyAlignment="1" applyProtection="1"/>
    <xf numFmtId="0" fontId="13" fillId="0" borderId="196" xfId="74" applyFont="1" applyBorder="1" applyAlignment="1" applyProtection="1">
      <alignment vertical="center"/>
    </xf>
    <xf numFmtId="0" fontId="13" fillId="0" borderId="147" xfId="74" applyFont="1" applyBorder="1" applyAlignment="1" applyProtection="1">
      <alignment vertical="center"/>
    </xf>
    <xf numFmtId="0" fontId="77" fillId="0" borderId="131" xfId="76" applyFont="1" applyBorder="1" applyAlignment="1">
      <alignment vertical="center"/>
    </xf>
    <xf numFmtId="0" fontId="77" fillId="0" borderId="131" xfId="76" applyFont="1" applyFill="1" applyBorder="1" applyAlignment="1">
      <alignment vertical="center"/>
    </xf>
    <xf numFmtId="0" fontId="13" fillId="0" borderId="38" xfId="74" applyFont="1" applyBorder="1" applyAlignment="1" applyProtection="1">
      <alignment vertical="center"/>
    </xf>
    <xf numFmtId="0" fontId="13" fillId="0" borderId="125" xfId="74" applyFont="1" applyBorder="1" applyAlignment="1" applyProtection="1">
      <alignment vertical="center"/>
    </xf>
    <xf numFmtId="0" fontId="77" fillId="0" borderId="37" xfId="76" applyFont="1" applyBorder="1" applyAlignment="1">
      <alignment vertical="center"/>
    </xf>
    <xf numFmtId="0" fontId="77" fillId="0" borderId="23" xfId="76" applyFont="1" applyBorder="1" applyAlignment="1">
      <alignment vertical="center"/>
    </xf>
    <xf numFmtId="0" fontId="77" fillId="0" borderId="23" xfId="76" applyFont="1" applyFill="1" applyBorder="1" applyAlignment="1">
      <alignment vertical="center"/>
    </xf>
    <xf numFmtId="0" fontId="77" fillId="0" borderId="37" xfId="76" applyFont="1" applyFill="1" applyBorder="1" applyAlignment="1">
      <alignment vertical="center"/>
    </xf>
    <xf numFmtId="0" fontId="0" fillId="0" borderId="0" xfId="0" applyBorder="1" applyAlignment="1">
      <alignment horizontal="right"/>
    </xf>
    <xf numFmtId="0" fontId="16" fillId="0" borderId="0" xfId="74" applyFont="1" applyAlignment="1" applyProtection="1">
      <alignment horizontal="right" vertical="center"/>
    </xf>
    <xf numFmtId="0" fontId="13" fillId="0" borderId="130" xfId="74" applyFont="1" applyBorder="1" applyAlignment="1" applyProtection="1">
      <alignment horizontal="right" vertical="center"/>
    </xf>
    <xf numFmtId="0" fontId="13" fillId="0" borderId="79" xfId="74" applyFont="1" applyBorder="1" applyAlignment="1" applyProtection="1">
      <alignment horizontal="right" vertical="center"/>
    </xf>
    <xf numFmtId="0" fontId="13" fillId="0" borderId="129" xfId="74" applyFont="1" applyBorder="1" applyAlignment="1" applyProtection="1">
      <alignment horizontal="right" vertical="center"/>
    </xf>
    <xf numFmtId="0" fontId="13" fillId="0" borderId="13" xfId="74" applyFont="1" applyBorder="1" applyAlignment="1" applyProtection="1">
      <alignment horizontal="right" vertical="center"/>
    </xf>
    <xf numFmtId="0" fontId="13" fillId="0" borderId="84" xfId="74" applyFont="1" applyBorder="1" applyAlignment="1" applyProtection="1">
      <alignment horizontal="right" vertical="center"/>
    </xf>
    <xf numFmtId="0" fontId="13" fillId="0" borderId="55" xfId="74" applyFont="1" applyBorder="1" applyAlignment="1" applyProtection="1">
      <alignment horizontal="right" vertical="center"/>
    </xf>
    <xf numFmtId="0" fontId="13" fillId="0" borderId="0" xfId="74" applyFont="1" applyAlignment="1" applyProtection="1">
      <alignment horizontal="right" vertical="center"/>
    </xf>
    <xf numFmtId="181" fontId="88" fillId="0" borderId="12" xfId="0" applyNumberFormat="1" applyFont="1" applyBorder="1" applyAlignment="1">
      <alignment horizontal="right" vertical="center"/>
    </xf>
    <xf numFmtId="181" fontId="88" fillId="0" borderId="0" xfId="0" applyNumberFormat="1" applyFont="1" applyBorder="1" applyAlignment="1">
      <alignment horizontal="right" vertical="center"/>
    </xf>
    <xf numFmtId="181" fontId="88" fillId="0" borderId="0" xfId="0" applyNumberFormat="1" applyFont="1" applyAlignment="1">
      <alignment horizontal="right" vertical="center"/>
    </xf>
    <xf numFmtId="0" fontId="13" fillId="0" borderId="0" xfId="74" applyFont="1" applyFill="1" applyAlignment="1" applyProtection="1">
      <alignment horizontal="right" vertical="center"/>
    </xf>
    <xf numFmtId="181" fontId="66" fillId="0" borderId="12" xfId="0" applyNumberFormat="1" applyFont="1" applyFill="1" applyBorder="1" applyAlignment="1">
      <alignment horizontal="right" vertical="center"/>
    </xf>
    <xf numFmtId="181" fontId="66" fillId="0" borderId="0" xfId="0" applyNumberFormat="1" applyFont="1" applyFill="1" applyAlignment="1">
      <alignment horizontal="right" vertical="center"/>
    </xf>
    <xf numFmtId="0" fontId="16" fillId="0" borderId="0" xfId="78" applyFont="1" applyAlignment="1">
      <alignment horizontal="right" vertical="center"/>
    </xf>
    <xf numFmtId="0" fontId="77" fillId="0" borderId="147" xfId="77" applyFont="1" applyFill="1" applyBorder="1" applyAlignment="1">
      <alignment horizontal="right" vertical="center"/>
    </xf>
    <xf numFmtId="0" fontId="13" fillId="0" borderId="131" xfId="78" applyFont="1" applyBorder="1" applyAlignment="1">
      <alignment horizontal="right" vertical="center"/>
    </xf>
    <xf numFmtId="0" fontId="13" fillId="0" borderId="132" xfId="78" applyFont="1" applyBorder="1" applyAlignment="1">
      <alignment horizontal="right" vertical="center"/>
    </xf>
    <xf numFmtId="0" fontId="77" fillId="0" borderId="125" xfId="77" applyFont="1" applyFill="1" applyBorder="1" applyAlignment="1">
      <alignment horizontal="right" vertical="center"/>
    </xf>
    <xf numFmtId="0" fontId="13" fillId="0" borderId="37" xfId="78" applyFont="1" applyBorder="1" applyAlignment="1">
      <alignment horizontal="right" vertical="center"/>
    </xf>
    <xf numFmtId="0" fontId="13" fillId="0" borderId="129" xfId="78" applyFont="1" applyBorder="1" applyAlignment="1">
      <alignment horizontal="right" vertical="center"/>
    </xf>
    <xf numFmtId="0" fontId="77" fillId="0" borderId="0" xfId="77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85" xfId="0" applyFont="1" applyBorder="1" applyAlignment="1">
      <alignment horizontal="right" vertical="center"/>
    </xf>
    <xf numFmtId="0" fontId="86" fillId="0" borderId="78" xfId="0" applyFont="1" applyBorder="1" applyAlignment="1">
      <alignment horizontal="right" vertical="center"/>
    </xf>
    <xf numFmtId="0" fontId="13" fillId="0" borderId="0" xfId="74" applyFont="1" applyFill="1" applyAlignment="1" applyProtection="1">
      <alignment vertical="center"/>
    </xf>
    <xf numFmtId="0" fontId="16" fillId="0" borderId="0" xfId="78" applyFont="1" applyAlignment="1">
      <alignment vertical="center"/>
    </xf>
    <xf numFmtId="0" fontId="84" fillId="0" borderId="0" xfId="77" applyFont="1" applyFill="1" applyBorder="1" applyAlignment="1">
      <alignment vertical="center"/>
    </xf>
    <xf numFmtId="0" fontId="77" fillId="0" borderId="0" xfId="77" applyFont="1" applyFill="1" applyBorder="1" applyAlignment="1">
      <alignment vertical="center"/>
    </xf>
    <xf numFmtId="0" fontId="86" fillId="0" borderId="69" xfId="0" applyFont="1" applyBorder="1" applyAlignment="1">
      <alignment vertical="center"/>
    </xf>
    <xf numFmtId="0" fontId="16" fillId="0" borderId="0" xfId="74" applyFont="1" applyBorder="1" applyAlignment="1" applyProtection="1">
      <alignment horizontal="right" vertical="center"/>
    </xf>
    <xf numFmtId="0" fontId="74" fillId="0" borderId="0" xfId="74" applyFont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</xf>
    <xf numFmtId="0" fontId="16" fillId="0" borderId="0" xfId="78" applyFont="1" applyBorder="1" applyAlignment="1">
      <alignment horizontal="right" vertical="center"/>
    </xf>
    <xf numFmtId="0" fontId="49" fillId="0" borderId="0" xfId="78" applyFont="1" applyBorder="1" applyAlignment="1">
      <alignment horizontal="right" vertical="center"/>
    </xf>
    <xf numFmtId="0" fontId="13" fillId="0" borderId="0" xfId="78" applyFont="1" applyBorder="1" applyAlignment="1">
      <alignment horizontal="right" vertical="center"/>
    </xf>
    <xf numFmtId="0" fontId="86" fillId="0" borderId="0" xfId="0" applyFont="1" applyBorder="1" applyAlignment="1">
      <alignment horizontal="right" vertical="center"/>
    </xf>
    <xf numFmtId="41" fontId="90" fillId="0" borderId="0" xfId="62" applyNumberFormat="1" applyFont="1" applyBorder="1" applyAlignment="1">
      <alignment horizontal="right"/>
    </xf>
    <xf numFmtId="177" fontId="90" fillId="0" borderId="0" xfId="62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81" fontId="60" fillId="0" borderId="0" xfId="0" applyNumberFormat="1" applyFont="1" applyBorder="1" applyAlignment="1">
      <alignment horizontal="right" vertical="center"/>
    </xf>
    <xf numFmtId="0" fontId="13" fillId="0" borderId="0" xfId="74" applyFont="1" applyFill="1" applyBorder="1" applyAlignment="1"/>
    <xf numFmtId="200" fontId="13" fillId="0" borderId="0" xfId="74" applyNumberFormat="1" applyFont="1" applyFill="1" applyBorder="1" applyAlignment="1" applyProtection="1">
      <alignment horizontal="distributed" vertical="center"/>
    </xf>
    <xf numFmtId="0" fontId="13" fillId="0" borderId="0" xfId="74" applyFont="1" applyBorder="1" applyAlignment="1"/>
    <xf numFmtId="200" fontId="13" fillId="0" borderId="0" xfId="74" applyNumberFormat="1" applyFont="1" applyBorder="1" applyAlignment="1" applyProtection="1">
      <alignment horizontal="distributed" vertical="center"/>
    </xf>
    <xf numFmtId="0" fontId="15" fillId="0" borderId="0" xfId="0" applyFont="1" applyBorder="1" applyAlignment="1">
      <alignment vertical="center"/>
    </xf>
    <xf numFmtId="0" fontId="13" fillId="0" borderId="0" xfId="74" applyFont="1" applyBorder="1" applyAlignment="1">
      <alignment horizontal="center" vertical="center"/>
    </xf>
    <xf numFmtId="185" fontId="13" fillId="0" borderId="0" xfId="74" applyNumberFormat="1" applyFont="1" applyFill="1" applyBorder="1" applyAlignment="1" applyProtection="1">
      <alignment horizontal="distributed" vertical="center"/>
    </xf>
    <xf numFmtId="200" fontId="13" fillId="0" borderId="0" xfId="74" applyNumberFormat="1" applyFont="1" applyFill="1" applyBorder="1" applyAlignment="1" applyProtection="1">
      <alignment horizontal="left" vertical="center" wrapText="1"/>
    </xf>
    <xf numFmtId="0" fontId="3" fillId="0" borderId="0" xfId="77" applyBorder="1" applyAlignment="1">
      <alignment horizontal="right" vertical="center"/>
    </xf>
    <xf numFmtId="0" fontId="13" fillId="0" borderId="0" xfId="70" applyFont="1" applyFill="1" applyBorder="1" applyAlignment="1" applyProtection="1">
      <alignment horizontal="distributed" vertical="center"/>
    </xf>
    <xf numFmtId="0" fontId="16" fillId="0" borderId="0" xfId="70" applyFont="1" applyBorder="1" applyAlignment="1" applyProtection="1">
      <alignment horizontal="left"/>
    </xf>
    <xf numFmtId="0" fontId="13" fillId="0" borderId="0" xfId="70" applyFont="1" applyBorder="1" applyAlignment="1">
      <alignment horizontal="right"/>
    </xf>
    <xf numFmtId="193" fontId="13" fillId="0" borderId="0" xfId="70" applyNumberFormat="1" applyFont="1" applyBorder="1" applyAlignment="1" applyProtection="1">
      <alignment horizontal="center" vertical="center"/>
    </xf>
    <xf numFmtId="193" fontId="67" fillId="0" borderId="0" xfId="70" applyNumberFormat="1" applyFont="1" applyBorder="1" applyAlignment="1" applyProtection="1">
      <alignment horizontal="center" vertical="center"/>
    </xf>
    <xf numFmtId="0" fontId="13" fillId="0" borderId="0" xfId="70" applyFont="1" applyBorder="1" applyAlignment="1" applyProtection="1">
      <alignment horizontal="left" vertical="center"/>
    </xf>
    <xf numFmtId="181" fontId="66" fillId="0" borderId="0" xfId="70" applyNumberFormat="1" applyFont="1" applyBorder="1" applyAlignment="1" applyProtection="1">
      <alignment horizontal="right" vertical="center"/>
    </xf>
    <xf numFmtId="181" fontId="68" fillId="0" borderId="0" xfId="70" applyNumberFormat="1" applyFont="1" applyBorder="1" applyAlignment="1" applyProtection="1">
      <alignment horizontal="right" vertical="center"/>
    </xf>
    <xf numFmtId="199" fontId="66" fillId="0" borderId="0" xfId="70" applyNumberFormat="1" applyFont="1" applyBorder="1" applyAlignment="1" applyProtection="1">
      <alignment horizontal="right" vertical="center"/>
    </xf>
    <xf numFmtId="199" fontId="68" fillId="0" borderId="0" xfId="70" applyNumberFormat="1" applyFont="1" applyBorder="1" applyAlignment="1" applyProtection="1">
      <alignment horizontal="right" vertical="center"/>
    </xf>
    <xf numFmtId="0" fontId="15" fillId="0" borderId="0" xfId="70" applyFont="1" applyBorder="1" applyAlignment="1" applyProtection="1">
      <alignment vertical="center"/>
    </xf>
    <xf numFmtId="0" fontId="7" fillId="0" borderId="0" xfId="0" applyFont="1" applyAlignment="1"/>
    <xf numFmtId="0" fontId="91" fillId="0" borderId="0" xfId="0" applyFont="1" applyAlignment="1"/>
    <xf numFmtId="0" fontId="91" fillId="0" borderId="0" xfId="0" applyFont="1" applyBorder="1" applyAlignment="1"/>
    <xf numFmtId="38" fontId="66" fillId="0" borderId="0" xfId="33" applyFont="1" applyAlignment="1" applyProtection="1">
      <alignment horizontal="right" vertical="center"/>
    </xf>
    <xf numFmtId="38" fontId="68" fillId="0" borderId="0" xfId="33" applyFont="1" applyAlignment="1" applyProtection="1">
      <alignment horizontal="right" vertical="center"/>
    </xf>
    <xf numFmtId="38" fontId="60" fillId="0" borderId="0" xfId="33" applyFont="1" applyAlignment="1">
      <alignment horizontal="right" vertical="center"/>
    </xf>
    <xf numFmtId="38" fontId="60" fillId="0" borderId="0" xfId="33" applyFont="1" applyBorder="1" applyAlignment="1">
      <alignment horizontal="right" vertical="center"/>
    </xf>
    <xf numFmtId="38" fontId="69" fillId="0" borderId="69" xfId="33" applyFont="1" applyBorder="1" applyAlignment="1">
      <alignment horizontal="right" vertical="center"/>
    </xf>
    <xf numFmtId="0" fontId="58" fillId="0" borderId="0" xfId="79" applyFont="1"/>
    <xf numFmtId="0" fontId="15" fillId="0" borderId="0" xfId="79" applyFont="1"/>
    <xf numFmtId="0" fontId="15" fillId="0" borderId="0" xfId="79" applyFont="1" applyFill="1"/>
    <xf numFmtId="0" fontId="15" fillId="0" borderId="62" xfId="79" applyFont="1" applyBorder="1" applyAlignment="1">
      <alignment horizontal="right"/>
    </xf>
    <xf numFmtId="0" fontId="15" fillId="0" borderId="0" xfId="79" applyFont="1" applyBorder="1"/>
    <xf numFmtId="0" fontId="13" fillId="0" borderId="68" xfId="79" applyFont="1" applyBorder="1" applyAlignment="1">
      <alignment horizontal="right" vertical="center"/>
    </xf>
    <xf numFmtId="0" fontId="13" fillId="0" borderId="0" xfId="79" applyFont="1" applyBorder="1" applyAlignment="1">
      <alignment horizontal="centerContinuous" vertical="center"/>
    </xf>
    <xf numFmtId="0" fontId="13" fillId="0" borderId="0" xfId="79" applyFont="1" applyBorder="1"/>
    <xf numFmtId="0" fontId="13" fillId="0" borderId="0" xfId="79" applyFont="1"/>
    <xf numFmtId="0" fontId="13" fillId="0" borderId="49" xfId="79" applyFont="1" applyBorder="1" applyAlignment="1">
      <alignment vertical="center"/>
    </xf>
    <xf numFmtId="0" fontId="13" fillId="0" borderId="48" xfId="79" applyFont="1" applyBorder="1" applyAlignment="1">
      <alignment horizontal="center" vertical="center"/>
    </xf>
    <xf numFmtId="0" fontId="13" fillId="0" borderId="203" xfId="79" applyFont="1" applyFill="1" applyBorder="1" applyAlignment="1">
      <alignment horizontal="center" vertical="center"/>
    </xf>
    <xf numFmtId="0" fontId="13" fillId="0" borderId="0" xfId="79" applyFont="1" applyBorder="1" applyAlignment="1">
      <alignment horizontal="center" vertical="center"/>
    </xf>
    <xf numFmtId="0" fontId="13" fillId="0" borderId="51" xfId="79" applyFont="1" applyBorder="1" applyAlignment="1">
      <alignment vertical="center"/>
    </xf>
    <xf numFmtId="0" fontId="13" fillId="0" borderId="52" xfId="79" applyFont="1" applyBorder="1" applyAlignment="1">
      <alignment horizontal="center" vertical="center"/>
    </xf>
    <xf numFmtId="37" fontId="13" fillId="0" borderId="101" xfId="79" applyNumberFormat="1" applyFont="1" applyBorder="1" applyAlignment="1" applyProtection="1">
      <alignment horizontal="center" vertical="center"/>
    </xf>
    <xf numFmtId="0" fontId="13" fillId="0" borderId="101" xfId="79" applyFont="1" applyBorder="1" applyAlignment="1">
      <alignment horizontal="center" vertical="center"/>
    </xf>
    <xf numFmtId="0" fontId="13" fillId="0" borderId="101" xfId="79" applyFont="1" applyFill="1" applyBorder="1" applyAlignment="1">
      <alignment horizontal="center" vertical="center"/>
    </xf>
    <xf numFmtId="197" fontId="13" fillId="0" borderId="85" xfId="75" applyNumberFormat="1" applyFont="1" applyBorder="1" applyAlignment="1" applyProtection="1">
      <alignment horizontal="center" vertical="center"/>
    </xf>
    <xf numFmtId="181" fontId="60" fillId="0" borderId="0" xfId="79" applyNumberFormat="1" applyFont="1" applyBorder="1" applyAlignment="1" applyProtection="1">
      <alignment horizontal="right" vertical="center"/>
    </xf>
    <xf numFmtId="181" fontId="60" fillId="0" borderId="0" xfId="79" applyNumberFormat="1" applyFont="1" applyFill="1" applyBorder="1" applyAlignment="1" applyProtection="1">
      <alignment horizontal="right" vertical="center"/>
    </xf>
    <xf numFmtId="189" fontId="60" fillId="0" borderId="0" xfId="79" applyNumberFormat="1" applyFont="1" applyFill="1" applyBorder="1" applyAlignment="1" applyProtection="1">
      <alignment horizontal="right" vertical="center"/>
    </xf>
    <xf numFmtId="201" fontId="60" fillId="0" borderId="0" xfId="79" applyNumberFormat="1" applyFont="1" applyBorder="1" applyAlignment="1" applyProtection="1">
      <alignment horizontal="right" vertical="center"/>
    </xf>
    <xf numFmtId="189" fontId="60" fillId="0" borderId="0" xfId="79" applyNumberFormat="1" applyFont="1" applyBorder="1" applyAlignment="1" applyProtection="1">
      <alignment horizontal="right" vertical="center"/>
    </xf>
    <xf numFmtId="0" fontId="34" fillId="0" borderId="0" xfId="79" applyFont="1"/>
    <xf numFmtId="197" fontId="67" fillId="0" borderId="85" xfId="75" applyNumberFormat="1" applyFont="1" applyBorder="1" applyAlignment="1" applyProtection="1">
      <alignment horizontal="center" vertical="center"/>
    </xf>
    <xf numFmtId="181" fontId="69" fillId="0" borderId="0" xfId="79" applyNumberFormat="1" applyFont="1" applyBorder="1" applyAlignment="1" applyProtection="1">
      <alignment horizontal="right" vertical="center"/>
    </xf>
    <xf numFmtId="189" fontId="69" fillId="0" borderId="0" xfId="79" applyNumberFormat="1" applyFont="1" applyBorder="1" applyAlignment="1" applyProtection="1">
      <alignment horizontal="right" vertical="center"/>
    </xf>
    <xf numFmtId="201" fontId="69" fillId="0" borderId="0" xfId="79" applyNumberFormat="1" applyFont="1" applyBorder="1" applyAlignment="1" applyProtection="1">
      <alignment horizontal="right" vertical="center"/>
    </xf>
    <xf numFmtId="0" fontId="15" fillId="0" borderId="56" xfId="79" applyFont="1" applyBorder="1" applyAlignment="1">
      <alignment vertical="center"/>
    </xf>
    <xf numFmtId="0" fontId="15" fillId="0" borderId="56" xfId="79" applyFont="1" applyBorder="1" applyAlignment="1">
      <alignment horizontal="right" vertical="center"/>
    </xf>
    <xf numFmtId="0" fontId="15" fillId="0" borderId="0" xfId="79" applyFont="1" applyAlignment="1">
      <alignment vertical="center"/>
    </xf>
    <xf numFmtId="0" fontId="15" fillId="0" borderId="0" xfId="79" applyFont="1" applyBorder="1" applyAlignment="1">
      <alignment vertical="center"/>
    </xf>
    <xf numFmtId="0" fontId="15" fillId="0" borderId="0" xfId="79" applyFont="1" applyBorder="1" applyAlignment="1">
      <alignment horizontal="right" vertical="center"/>
    </xf>
    <xf numFmtId="0" fontId="34" fillId="0" borderId="0" xfId="80" applyFont="1"/>
    <xf numFmtId="0" fontId="34" fillId="0" borderId="0" xfId="80" applyFont="1" applyAlignment="1">
      <alignment horizontal="centerContinuous"/>
    </xf>
    <xf numFmtId="0" fontId="34" fillId="0" borderId="0" xfId="80" applyFont="1" applyAlignment="1"/>
    <xf numFmtId="0" fontId="49" fillId="0" borderId="0" xfId="80" applyFont="1"/>
    <xf numFmtId="0" fontId="58" fillId="0" borderId="0" xfId="81" applyFont="1"/>
    <xf numFmtId="0" fontId="34" fillId="0" borderId="0" xfId="81" applyFont="1"/>
    <xf numFmtId="0" fontId="13" fillId="0" borderId="68" xfId="81" applyFont="1" applyBorder="1" applyAlignment="1">
      <alignment horizontal="right" vertical="center"/>
    </xf>
    <xf numFmtId="0" fontId="13" fillId="0" borderId="0" xfId="81" applyFont="1"/>
    <xf numFmtId="0" fontId="13" fillId="0" borderId="51" xfId="81" applyFont="1" applyBorder="1" applyAlignment="1">
      <alignment vertical="center"/>
    </xf>
    <xf numFmtId="41" fontId="60" fillId="0" borderId="0" xfId="81" applyNumberFormat="1" applyFont="1" applyBorder="1" applyAlignment="1" applyProtection="1">
      <alignment vertical="center"/>
    </xf>
    <xf numFmtId="202" fontId="13" fillId="0" borderId="0" xfId="81" applyNumberFormat="1" applyFont="1"/>
    <xf numFmtId="41" fontId="69" fillId="0" borderId="0" xfId="81" applyNumberFormat="1" applyFont="1" applyBorder="1" applyAlignment="1" applyProtection="1">
      <alignment vertical="center"/>
    </xf>
    <xf numFmtId="0" fontId="15" fillId="0" borderId="56" xfId="81" applyFont="1" applyBorder="1" applyAlignment="1">
      <alignment vertical="center"/>
    </xf>
    <xf numFmtId="0" fontId="15" fillId="0" borderId="0" xfId="81" applyFont="1" applyAlignment="1">
      <alignment vertical="center"/>
    </xf>
    <xf numFmtId="0" fontId="12" fillId="0" borderId="0" xfId="79" applyFont="1"/>
    <xf numFmtId="0" fontId="15" fillId="0" borderId="0" xfId="81" applyFont="1"/>
    <xf numFmtId="0" fontId="13" fillId="0" borderId="30" xfId="81" applyFont="1" applyBorder="1" applyAlignment="1">
      <alignment horizontal="centerContinuous" vertical="center"/>
    </xf>
    <xf numFmtId="0" fontId="13" fillId="0" borderId="31" xfId="81" applyFont="1" applyBorder="1" applyAlignment="1">
      <alignment horizontal="centerContinuous" vertical="center"/>
    </xf>
    <xf numFmtId="0" fontId="13" fillId="0" borderId="93" xfId="81" applyFont="1" applyBorder="1" applyAlignment="1">
      <alignment horizontal="centerContinuous" vertical="center"/>
    </xf>
    <xf numFmtId="0" fontId="44" fillId="0" borderId="0" xfId="81" applyFont="1"/>
    <xf numFmtId="0" fontId="13" fillId="0" borderId="49" xfId="81" applyFont="1" applyBorder="1" applyAlignment="1">
      <alignment vertical="center"/>
    </xf>
    <xf numFmtId="0" fontId="13" fillId="0" borderId="33" xfId="81" applyFont="1" applyBorder="1" applyAlignment="1">
      <alignment horizontal="centerContinuous" vertical="center"/>
    </xf>
    <xf numFmtId="0" fontId="13" fillId="0" borderId="53" xfId="81" applyFont="1" applyBorder="1" applyAlignment="1">
      <alignment horizontal="centerContinuous" vertical="center"/>
    </xf>
    <xf numFmtId="0" fontId="13" fillId="0" borderId="103" xfId="81" applyFont="1" applyBorder="1" applyAlignment="1">
      <alignment horizontal="center" vertical="center" shrinkToFit="1"/>
    </xf>
    <xf numFmtId="0" fontId="13" fillId="0" borderId="104" xfId="81" applyFont="1" applyBorder="1" applyAlignment="1">
      <alignment horizontal="center" vertical="center" shrinkToFit="1"/>
    </xf>
    <xf numFmtId="41" fontId="60" fillId="0" borderId="0" xfId="79" applyNumberFormat="1" applyFont="1" applyBorder="1" applyAlignment="1" applyProtection="1">
      <alignment vertical="center"/>
    </xf>
    <xf numFmtId="39" fontId="13" fillId="0" borderId="0" xfId="79" applyNumberFormat="1" applyFont="1" applyBorder="1" applyProtection="1"/>
    <xf numFmtId="39" fontId="34" fillId="0" borderId="0" xfId="79" applyNumberFormat="1" applyFont="1" applyBorder="1" applyProtection="1"/>
    <xf numFmtId="41" fontId="69" fillId="0" borderId="0" xfId="79" applyNumberFormat="1" applyFont="1" applyBorder="1" applyAlignment="1" applyProtection="1">
      <alignment vertical="center"/>
    </xf>
    <xf numFmtId="0" fontId="34" fillId="0" borderId="0" xfId="79" applyFont="1" applyAlignment="1"/>
    <xf numFmtId="0" fontId="58" fillId="0" borderId="0" xfId="80" applyFont="1"/>
    <xf numFmtId="0" fontId="15" fillId="0" borderId="0" xfId="80" applyFont="1"/>
    <xf numFmtId="0" fontId="15" fillId="0" borderId="62" xfId="80" applyFont="1" applyBorder="1" applyAlignment="1">
      <alignment horizontal="centerContinuous"/>
    </xf>
    <xf numFmtId="0" fontId="13" fillId="0" borderId="68" xfId="80" applyFont="1" applyBorder="1" applyAlignment="1">
      <alignment horizontal="right" vertical="center"/>
    </xf>
    <xf numFmtId="0" fontId="13" fillId="0" borderId="30" xfId="80" applyFont="1" applyBorder="1" applyAlignment="1">
      <alignment horizontal="centerContinuous" vertical="center"/>
    </xf>
    <xf numFmtId="0" fontId="13" fillId="0" borderId="31" xfId="80" applyFont="1" applyBorder="1" applyAlignment="1">
      <alignment horizontal="centerContinuous" vertical="center"/>
    </xf>
    <xf numFmtId="0" fontId="13" fillId="0" borderId="93" xfId="80" applyFont="1" applyBorder="1" applyAlignment="1">
      <alignment horizontal="centerContinuous" vertical="center"/>
    </xf>
    <xf numFmtId="0" fontId="13" fillId="0" borderId="0" xfId="80" applyFont="1"/>
    <xf numFmtId="0" fontId="13" fillId="0" borderId="51" xfId="80" applyFont="1" applyBorder="1" applyAlignment="1">
      <alignment vertical="center"/>
    </xf>
    <xf numFmtId="0" fontId="13" fillId="0" borderId="100" xfId="80" applyFont="1" applyBorder="1" applyAlignment="1">
      <alignment horizontal="center" vertical="center"/>
    </xf>
    <xf numFmtId="0" fontId="13" fillId="0" borderId="101" xfId="80" applyFont="1" applyBorder="1" applyAlignment="1">
      <alignment horizontal="center" vertical="center"/>
    </xf>
    <xf numFmtId="0" fontId="13" fillId="0" borderId="102" xfId="80" applyFont="1" applyBorder="1" applyAlignment="1">
      <alignment horizontal="center" vertical="center"/>
    </xf>
    <xf numFmtId="181" fontId="60" fillId="0" borderId="0" xfId="79" applyNumberFormat="1" applyFont="1" applyBorder="1" applyAlignment="1" applyProtection="1">
      <alignment vertical="center"/>
    </xf>
    <xf numFmtId="196" fontId="60" fillId="0" borderId="0" xfId="79" applyNumberFormat="1" applyFont="1" applyBorder="1" applyAlignment="1" applyProtection="1">
      <alignment vertical="center"/>
    </xf>
    <xf numFmtId="181" fontId="69" fillId="0" borderId="0" xfId="79" applyNumberFormat="1" applyFont="1" applyBorder="1" applyAlignment="1" applyProtection="1">
      <alignment vertical="center"/>
    </xf>
    <xf numFmtId="196" fontId="69" fillId="0" borderId="0" xfId="79" applyNumberFormat="1" applyFont="1" applyBorder="1" applyAlignment="1" applyProtection="1">
      <alignment vertical="center"/>
    </xf>
    <xf numFmtId="0" fontId="15" fillId="0" borderId="79" xfId="80" applyFont="1" applyBorder="1" applyAlignment="1">
      <alignment horizontal="right" vertical="center"/>
    </xf>
    <xf numFmtId="0" fontId="15" fillId="0" borderId="79" xfId="80" applyFont="1" applyBorder="1" applyAlignment="1">
      <alignment vertical="center"/>
    </xf>
    <xf numFmtId="0" fontId="15" fillId="0" borderId="0" xfId="80" applyFont="1" applyAlignment="1">
      <alignment vertical="center"/>
    </xf>
    <xf numFmtId="0" fontId="15" fillId="0" borderId="0" xfId="79" applyFont="1" applyBorder="1" applyAlignment="1">
      <alignment horizontal="right"/>
    </xf>
    <xf numFmtId="0" fontId="13" fillId="0" borderId="0" xfId="79" applyFont="1" applyBorder="1" applyAlignment="1">
      <alignment horizontal="center" vertical="center" wrapText="1"/>
    </xf>
    <xf numFmtId="0" fontId="15" fillId="0" borderId="0" xfId="81" applyFont="1" applyBorder="1" applyAlignment="1">
      <alignment horizontal="right"/>
    </xf>
    <xf numFmtId="0" fontId="13" fillId="0" borderId="0" xfId="81" applyFont="1" applyBorder="1" applyAlignment="1">
      <alignment horizontal="center" vertical="center"/>
    </xf>
    <xf numFmtId="0" fontId="15" fillId="0" borderId="0" xfId="81" applyFont="1" applyBorder="1" applyAlignment="1">
      <alignment horizontal="right" vertical="center"/>
    </xf>
    <xf numFmtId="0" fontId="15" fillId="0" borderId="0" xfId="80" applyFont="1" applyBorder="1" applyAlignment="1">
      <alignment horizontal="right"/>
    </xf>
    <xf numFmtId="0" fontId="13" fillId="0" borderId="0" xfId="80" applyFont="1" applyBorder="1" applyAlignment="1">
      <alignment horizontal="center" vertical="center"/>
    </xf>
    <xf numFmtId="0" fontId="15" fillId="0" borderId="0" xfId="80" applyFont="1" applyBorder="1" applyAlignment="1">
      <alignment horizontal="right" vertical="center"/>
    </xf>
    <xf numFmtId="0" fontId="13" fillId="0" borderId="106" xfId="79" applyFont="1" applyBorder="1" applyAlignment="1">
      <alignment horizontal="center" vertical="center"/>
    </xf>
    <xf numFmtId="0" fontId="13" fillId="0" borderId="108" xfId="79" applyFont="1" applyBorder="1" applyAlignment="1">
      <alignment horizontal="center" vertical="center"/>
    </xf>
    <xf numFmtId="0" fontId="13" fillId="0" borderId="107" xfId="79" applyFont="1" applyBorder="1" applyAlignment="1">
      <alignment horizontal="center" vertical="center"/>
    </xf>
    <xf numFmtId="0" fontId="13" fillId="0" borderId="92" xfId="79" applyFont="1" applyFill="1" applyBorder="1" applyAlignment="1">
      <alignment horizontal="center" vertical="center"/>
    </xf>
    <xf numFmtId="0" fontId="13" fillId="0" borderId="56" xfId="79" applyFont="1" applyFill="1" applyBorder="1" applyAlignment="1">
      <alignment horizontal="center" vertical="center"/>
    </xf>
    <xf numFmtId="0" fontId="13" fillId="0" borderId="201" xfId="79" applyFont="1" applyFill="1" applyBorder="1" applyAlignment="1">
      <alignment horizontal="center" vertical="center"/>
    </xf>
    <xf numFmtId="0" fontId="13" fillId="0" borderId="93" xfId="79" applyFont="1" applyFill="1" applyBorder="1" applyAlignment="1">
      <alignment horizontal="center" vertical="center"/>
    </xf>
    <xf numFmtId="0" fontId="13" fillId="0" borderId="107" xfId="79" applyFont="1" applyFill="1" applyBorder="1" applyAlignment="1">
      <alignment horizontal="center" vertical="center"/>
    </xf>
    <xf numFmtId="0" fontId="13" fillId="0" borderId="92" xfId="79" applyFont="1" applyBorder="1" applyAlignment="1">
      <alignment horizontal="center" vertical="center" wrapText="1"/>
    </xf>
    <xf numFmtId="0" fontId="13" fillId="0" borderId="53" xfId="79" applyFont="1" applyBorder="1" applyAlignment="1">
      <alignment horizontal="center" vertical="center"/>
    </xf>
    <xf numFmtId="0" fontId="13" fillId="0" borderId="60" xfId="79" applyFont="1" applyBorder="1" applyAlignment="1">
      <alignment horizontal="center" vertical="center"/>
    </xf>
    <xf numFmtId="0" fontId="13" fillId="0" borderId="61" xfId="79" applyFont="1" applyBorder="1" applyAlignment="1">
      <alignment horizontal="center" vertical="center"/>
    </xf>
    <xf numFmtId="0" fontId="13" fillId="0" borderId="202" xfId="79" applyFont="1" applyFill="1" applyBorder="1" applyAlignment="1">
      <alignment horizontal="center" vertical="center"/>
    </xf>
    <xf numFmtId="0" fontId="13" fillId="0" borderId="98" xfId="79" applyFont="1" applyFill="1" applyBorder="1" applyAlignment="1">
      <alignment horizontal="center" vertical="center"/>
    </xf>
    <xf numFmtId="0" fontId="13" fillId="0" borderId="99" xfId="79" applyFont="1" applyFill="1" applyBorder="1" applyAlignment="1">
      <alignment horizontal="center" vertical="center"/>
    </xf>
    <xf numFmtId="0" fontId="13" fillId="0" borderId="35" xfId="79" applyFont="1" applyFill="1" applyBorder="1" applyAlignment="1">
      <alignment horizontal="center" vertical="center" wrapText="1"/>
    </xf>
    <xf numFmtId="0" fontId="93" fillId="0" borderId="94" xfId="79" applyFont="1" applyFill="1" applyBorder="1" applyAlignment="1">
      <alignment horizontal="center" vertical="center" wrapText="1" shrinkToFit="1"/>
    </xf>
    <xf numFmtId="0" fontId="93" fillId="0" borderId="102" xfId="79" applyFont="1" applyFill="1" applyBorder="1" applyAlignment="1">
      <alignment horizontal="center" vertical="center" wrapText="1" shrinkToFit="1"/>
    </xf>
    <xf numFmtId="0" fontId="15" fillId="0" borderId="0" xfId="79" applyFont="1" applyBorder="1" applyAlignment="1">
      <alignment horizontal="left" vertical="center"/>
    </xf>
    <xf numFmtId="0" fontId="13" fillId="0" borderId="91" xfId="79" applyFont="1" applyFill="1" applyBorder="1" applyAlignment="1"/>
    <xf numFmtId="0" fontId="13" fillId="0" borderId="101" xfId="79" applyFont="1" applyFill="1" applyBorder="1" applyAlignment="1"/>
    <xf numFmtId="39" fontId="13" fillId="0" borderId="0" xfId="79" applyNumberFormat="1" applyFont="1" applyBorder="1" applyAlignment="1" applyProtection="1"/>
    <xf numFmtId="39" fontId="34" fillId="0" borderId="0" xfId="79" applyNumberFormat="1" applyFont="1" applyBorder="1" applyAlignment="1" applyProtection="1"/>
    <xf numFmtId="0" fontId="16" fillId="0" borderId="0" xfId="79" applyFont="1" applyBorder="1" applyAlignment="1">
      <alignment horizontal="left"/>
    </xf>
    <xf numFmtId="0" fontId="15" fillId="0" borderId="0" xfId="79" applyFont="1" applyBorder="1" applyAlignment="1"/>
    <xf numFmtId="0" fontId="15" fillId="0" borderId="0" xfId="79" applyFont="1" applyFill="1" applyBorder="1" applyAlignment="1"/>
    <xf numFmtId="0" fontId="13" fillId="0" borderId="0" xfId="79" applyFont="1" applyBorder="1" applyAlignment="1">
      <alignment horizontal="right" vertical="center"/>
    </xf>
    <xf numFmtId="0" fontId="13" fillId="0" borderId="0" xfId="79" applyFont="1" applyFill="1" applyBorder="1" applyAlignment="1">
      <alignment horizontal="center" vertical="center"/>
    </xf>
    <xf numFmtId="0" fontId="13" fillId="0" borderId="0" xfId="79" applyFont="1" applyFill="1" applyBorder="1" applyAlignment="1"/>
    <xf numFmtId="0" fontId="13" fillId="0" borderId="0" xfId="79" applyFont="1" applyBorder="1" applyAlignment="1">
      <alignment vertical="center"/>
    </xf>
    <xf numFmtId="0" fontId="13" fillId="0" borderId="0" xfId="79" applyFont="1" applyFill="1" applyBorder="1" applyAlignment="1">
      <alignment horizontal="center" vertical="center" wrapText="1"/>
    </xf>
    <xf numFmtId="0" fontId="93" fillId="0" borderId="0" xfId="79" applyFont="1" applyFill="1" applyBorder="1" applyAlignment="1">
      <alignment horizontal="center" vertical="center" wrapText="1" shrinkToFit="1"/>
    </xf>
    <xf numFmtId="37" fontId="13" fillId="0" borderId="0" xfId="79" applyNumberFormat="1" applyFont="1" applyBorder="1" applyAlignment="1" applyProtection="1">
      <alignment horizontal="center" vertical="center"/>
    </xf>
    <xf numFmtId="197" fontId="13" fillId="0" borderId="0" xfId="75" applyNumberFormat="1" applyFont="1" applyBorder="1" applyAlignment="1" applyProtection="1">
      <alignment horizontal="center" vertical="center"/>
    </xf>
    <xf numFmtId="197" fontId="67" fillId="0" borderId="0" xfId="75" applyNumberFormat="1" applyFont="1" applyBorder="1" applyAlignment="1" applyProtection="1">
      <alignment horizontal="center" vertical="center"/>
    </xf>
    <xf numFmtId="0" fontId="34" fillId="0" borderId="0" xfId="80" applyFont="1" applyBorder="1" applyAlignment="1"/>
    <xf numFmtId="0" fontId="34" fillId="0" borderId="0" xfId="80" applyFont="1" applyBorder="1" applyAlignment="1">
      <alignment horizontal="center"/>
    </xf>
    <xf numFmtId="0" fontId="49" fillId="0" borderId="0" xfId="80" applyFont="1" applyBorder="1" applyAlignment="1"/>
    <xf numFmtId="0" fontId="16" fillId="0" borderId="0" xfId="81" applyFont="1" applyBorder="1" applyAlignment="1">
      <alignment horizontal="left"/>
    </xf>
    <xf numFmtId="0" fontId="34" fillId="0" borderId="0" xfId="81" applyFont="1" applyBorder="1" applyAlignment="1"/>
    <xf numFmtId="0" fontId="13" fillId="0" borderId="0" xfId="81" applyFont="1" applyBorder="1" applyAlignment="1">
      <alignment horizontal="right" vertical="center"/>
    </xf>
    <xf numFmtId="0" fontId="13" fillId="0" borderId="0" xfId="81" applyFont="1" applyBorder="1" applyAlignment="1">
      <alignment horizontal="center" vertical="center" wrapText="1"/>
    </xf>
    <xf numFmtId="0" fontId="93" fillId="0" borderId="0" xfId="81" applyFont="1" applyBorder="1" applyAlignment="1">
      <alignment horizontal="center" vertical="center" wrapText="1" shrinkToFit="1"/>
    </xf>
    <xf numFmtId="0" fontId="93" fillId="0" borderId="0" xfId="81" applyFont="1" applyBorder="1" applyAlignment="1">
      <alignment horizontal="center" vertical="center" wrapText="1"/>
    </xf>
    <xf numFmtId="0" fontId="6" fillId="0" borderId="0" xfId="81" applyFont="1" applyBorder="1" applyAlignment="1">
      <alignment horizontal="center" vertical="center" wrapText="1" shrinkToFit="1"/>
    </xf>
    <xf numFmtId="0" fontId="13" fillId="0" borderId="0" xfId="81" applyFont="1" applyBorder="1" applyAlignment="1">
      <alignment vertical="center"/>
    </xf>
    <xf numFmtId="0" fontId="93" fillId="0" borderId="0" xfId="81" applyFont="1" applyBorder="1" applyAlignment="1">
      <alignment horizontal="center" vertical="center" shrinkToFit="1"/>
    </xf>
    <xf numFmtId="0" fontId="93" fillId="0" borderId="0" xfId="81" applyFont="1" applyBorder="1" applyAlignment="1">
      <alignment horizontal="center" vertical="center"/>
    </xf>
    <xf numFmtId="0" fontId="6" fillId="0" borderId="0" xfId="81" applyFont="1" applyBorder="1" applyAlignment="1">
      <alignment horizontal="center" vertical="center" shrinkToFit="1"/>
    </xf>
    <xf numFmtId="0" fontId="15" fillId="0" borderId="0" xfId="81" applyFont="1" applyBorder="1" applyAlignment="1">
      <alignment horizontal="left" vertical="center"/>
    </xf>
    <xf numFmtId="0" fontId="15" fillId="0" borderId="0" xfId="81" applyFont="1" applyBorder="1" applyAlignment="1">
      <alignment vertical="center"/>
    </xf>
    <xf numFmtId="0" fontId="13" fillId="0" borderId="0" xfId="79" applyFont="1" applyBorder="1" applyAlignment="1"/>
    <xf numFmtId="0" fontId="34" fillId="0" borderId="0" xfId="79" applyFont="1" applyBorder="1" applyAlignment="1"/>
    <xf numFmtId="0" fontId="15" fillId="0" borderId="0" xfId="81" applyFont="1" applyBorder="1" applyAlignment="1"/>
    <xf numFmtId="0" fontId="44" fillId="0" borderId="0" xfId="81" applyFont="1" applyBorder="1" applyAlignment="1"/>
    <xf numFmtId="0" fontId="13" fillId="0" borderId="0" xfId="81" applyFont="1" applyBorder="1" applyAlignment="1">
      <alignment horizontal="center" vertical="center" shrinkToFit="1"/>
    </xf>
    <xf numFmtId="0" fontId="16" fillId="0" borderId="0" xfId="80" applyFont="1" applyBorder="1" applyAlignment="1">
      <alignment horizontal="left"/>
    </xf>
    <xf numFmtId="0" fontId="15" fillId="0" borderId="0" xfId="80" applyFont="1" applyBorder="1" applyAlignment="1"/>
    <xf numFmtId="0" fontId="15" fillId="0" borderId="0" xfId="80" applyFont="1" applyBorder="1" applyAlignment="1">
      <alignment horizontal="center"/>
    </xf>
    <xf numFmtId="0" fontId="13" fillId="0" borderId="0" xfId="80" applyFont="1" applyBorder="1" applyAlignment="1">
      <alignment horizontal="right" vertical="center"/>
    </xf>
    <xf numFmtId="0" fontId="13" fillId="0" borderId="0" xfId="80" applyFont="1" applyBorder="1" applyAlignment="1">
      <alignment vertical="center"/>
    </xf>
    <xf numFmtId="0" fontId="15" fillId="0" borderId="0" xfId="80" applyFont="1" applyBorder="1" applyAlignment="1">
      <alignment horizontal="left" vertical="center"/>
    </xf>
    <xf numFmtId="0" fontId="15" fillId="0" borderId="0" xfId="80" applyFont="1" applyBorder="1" applyAlignment="1">
      <alignment vertical="center"/>
    </xf>
    <xf numFmtId="41" fontId="15" fillId="0" borderId="0" xfId="81" applyNumberFormat="1" applyFont="1" applyBorder="1" applyAlignment="1" applyProtection="1">
      <alignment horizontal="right" vertical="center"/>
    </xf>
    <xf numFmtId="0" fontId="13" fillId="0" borderId="56" xfId="48" applyFont="1" applyBorder="1" applyAlignment="1" applyProtection="1">
      <alignment horizontal="right" vertical="center"/>
    </xf>
    <xf numFmtId="0" fontId="44" fillId="0" borderId="0" xfId="48" applyFont="1" applyAlignment="1">
      <alignment vertical="center"/>
    </xf>
    <xf numFmtId="0" fontId="13" fillId="0" borderId="0" xfId="48" applyFont="1" applyAlignment="1">
      <alignment vertical="center"/>
    </xf>
    <xf numFmtId="0" fontId="13" fillId="0" borderId="34" xfId="48" applyFont="1" applyBorder="1" applyAlignment="1" applyProtection="1">
      <alignment horizontal="center" vertical="center"/>
    </xf>
    <xf numFmtId="0" fontId="13" fillId="0" borderId="35" xfId="48" applyFont="1" applyBorder="1" applyAlignment="1" applyProtection="1">
      <alignment horizontal="center" vertical="center"/>
    </xf>
    <xf numFmtId="0" fontId="13" fillId="0" borderId="94" xfId="48" applyFont="1" applyBorder="1" applyAlignment="1" applyProtection="1">
      <alignment horizontal="center" vertical="center"/>
    </xf>
    <xf numFmtId="200" fontId="13" fillId="0" borderId="49" xfId="48" applyNumberFormat="1" applyFont="1" applyBorder="1" applyAlignment="1" applyProtection="1">
      <alignment horizontal="center" vertical="center"/>
    </xf>
    <xf numFmtId="202" fontId="66" fillId="0" borderId="0" xfId="48" applyNumberFormat="1" applyFont="1" applyBorder="1" applyAlignment="1" applyProtection="1">
      <alignment vertical="center"/>
    </xf>
    <xf numFmtId="202" fontId="68" fillId="0" borderId="0" xfId="48" applyNumberFormat="1" applyFont="1" applyBorder="1" applyAlignment="1" applyProtection="1">
      <alignment vertical="center"/>
    </xf>
    <xf numFmtId="0" fontId="34" fillId="0" borderId="56" xfId="48" applyFont="1" applyBorder="1" applyAlignment="1">
      <alignment vertical="center"/>
    </xf>
    <xf numFmtId="0" fontId="34" fillId="0" borderId="56" xfId="48" applyFont="1" applyBorder="1" applyAlignment="1">
      <alignment horizontal="center" vertical="center"/>
    </xf>
    <xf numFmtId="0" fontId="34" fillId="0" borderId="56" xfId="48" applyFont="1" applyBorder="1" applyAlignment="1">
      <alignment horizontal="right" vertical="center"/>
    </xf>
    <xf numFmtId="0" fontId="15" fillId="0" borderId="56" xfId="48" applyFont="1" applyBorder="1" applyAlignment="1">
      <alignment horizontal="right"/>
    </xf>
    <xf numFmtId="0" fontId="34" fillId="0" borderId="0" xfId="48" applyFont="1" applyAlignment="1">
      <alignment vertical="center"/>
    </xf>
    <xf numFmtId="0" fontId="34" fillId="0" borderId="0" xfId="48" applyFont="1" applyBorder="1" applyAlignment="1">
      <alignment vertical="center"/>
    </xf>
    <xf numFmtId="0" fontId="34" fillId="0" borderId="0" xfId="48" applyFont="1" applyBorder="1" applyAlignment="1">
      <alignment horizontal="center" vertical="center"/>
    </xf>
    <xf numFmtId="0" fontId="49" fillId="0" borderId="0" xfId="48" applyFont="1" applyAlignment="1">
      <alignment vertical="center"/>
    </xf>
    <xf numFmtId="0" fontId="13" fillId="0" borderId="56" xfId="48" applyFont="1" applyBorder="1" applyAlignment="1">
      <alignment horizontal="right" vertical="center" wrapText="1"/>
    </xf>
    <xf numFmtId="0" fontId="13" fillId="0" borderId="59" xfId="48" applyFont="1" applyBorder="1" applyAlignment="1"/>
    <xf numFmtId="202" fontId="66" fillId="0" borderId="48" xfId="48" applyNumberFormat="1" applyFont="1" applyBorder="1" applyAlignment="1" applyProtection="1">
      <alignment vertical="center"/>
    </xf>
    <xf numFmtId="202" fontId="66" fillId="0" borderId="208" xfId="48" applyNumberFormat="1" applyFont="1" applyBorder="1" applyAlignment="1" applyProtection="1">
      <alignment vertical="center"/>
    </xf>
    <xf numFmtId="202" fontId="68" fillId="0" borderId="116" xfId="48" applyNumberFormat="1" applyFont="1" applyBorder="1" applyAlignment="1" applyProtection="1">
      <alignment vertical="center"/>
    </xf>
    <xf numFmtId="202" fontId="68" fillId="0" borderId="0" xfId="48" applyNumberFormat="1" applyFont="1" applyBorder="1" applyAlignment="1" applyProtection="1">
      <alignment horizontal="right" vertical="center"/>
    </xf>
    <xf numFmtId="0" fontId="15" fillId="0" borderId="56" xfId="48" applyFont="1" applyBorder="1" applyAlignment="1">
      <alignment horizontal="right" vertical="center"/>
    </xf>
    <xf numFmtId="0" fontId="15" fillId="0" borderId="62" xfId="48" applyFont="1" applyBorder="1" applyAlignment="1">
      <alignment horizontal="right"/>
    </xf>
    <xf numFmtId="0" fontId="15" fillId="0" borderId="0" xfId="48" applyFont="1" applyBorder="1" applyAlignment="1">
      <alignment horizontal="left" vertical="center"/>
    </xf>
    <xf numFmtId="0" fontId="13" fillId="0" borderId="0" xfId="48" applyFont="1" applyBorder="1" applyAlignment="1" applyProtection="1">
      <alignment horizontal="right" vertical="center"/>
    </xf>
    <xf numFmtId="200" fontId="67" fillId="0" borderId="0" xfId="48" applyNumberFormat="1" applyFont="1" applyBorder="1" applyAlignment="1" applyProtection="1">
      <alignment horizontal="center" vertical="center"/>
    </xf>
    <xf numFmtId="0" fontId="34" fillId="0" borderId="62" xfId="48" applyFont="1" applyBorder="1" applyAlignment="1">
      <alignment horizontal="center" vertical="top"/>
    </xf>
    <xf numFmtId="0" fontId="13" fillId="0" borderId="30" xfId="48" applyFont="1" applyBorder="1" applyAlignment="1" applyProtection="1">
      <alignment horizontal="center" vertical="center"/>
    </xf>
    <xf numFmtId="0" fontId="13" fillId="0" borderId="31" xfId="48" applyFont="1" applyBorder="1" applyAlignment="1" applyProtection="1">
      <alignment horizontal="center" vertical="center"/>
    </xf>
    <xf numFmtId="0" fontId="13" fillId="0" borderId="93" xfId="48" applyFont="1" applyBorder="1" applyAlignment="1" applyProtection="1">
      <alignment horizontal="center" vertical="center"/>
    </xf>
    <xf numFmtId="0" fontId="15" fillId="0" borderId="56" xfId="48" applyFont="1" applyBorder="1" applyAlignment="1">
      <alignment horizontal="left" vertical="center"/>
    </xf>
    <xf numFmtId="0" fontId="13" fillId="0" borderId="201" xfId="48" applyFont="1" applyBorder="1" applyAlignment="1">
      <alignment horizontal="center" vertical="center"/>
    </xf>
    <xf numFmtId="0" fontId="13" fillId="0" borderId="90" xfId="48" applyFont="1" applyBorder="1" applyAlignment="1">
      <alignment horizontal="center" vertical="center"/>
    </xf>
    <xf numFmtId="0" fontId="13" fillId="0" borderId="91" xfId="48" applyFont="1" applyBorder="1" applyAlignment="1">
      <alignment horizontal="center" vertical="center"/>
    </xf>
    <xf numFmtId="0" fontId="13" fillId="0" borderId="92" xfId="48" applyFont="1" applyBorder="1" applyAlignment="1">
      <alignment horizontal="center" vertical="center"/>
    </xf>
    <xf numFmtId="0" fontId="13" fillId="0" borderId="205" xfId="48" applyFont="1" applyBorder="1" applyAlignment="1">
      <alignment horizontal="center" vertical="center"/>
    </xf>
    <xf numFmtId="0" fontId="13" fillId="0" borderId="100" xfId="48" applyFont="1" applyBorder="1" applyAlignment="1">
      <alignment horizontal="center" vertical="center"/>
    </xf>
    <xf numFmtId="0" fontId="13" fillId="0" borderId="101" xfId="48" applyFont="1" applyBorder="1" applyAlignment="1">
      <alignment horizontal="center" vertical="center"/>
    </xf>
    <xf numFmtId="0" fontId="13" fillId="0" borderId="102" xfId="48" applyFont="1" applyBorder="1" applyAlignment="1">
      <alignment horizontal="center" vertical="center"/>
    </xf>
    <xf numFmtId="0" fontId="49" fillId="0" borderId="0" xfId="48" applyFont="1" applyAlignment="1"/>
    <xf numFmtId="0" fontId="13" fillId="0" borderId="0" xfId="48" applyFont="1" applyBorder="1" applyAlignment="1" applyProtection="1"/>
    <xf numFmtId="0" fontId="13" fillId="0" borderId="0" xfId="48" applyFont="1" applyAlignment="1"/>
    <xf numFmtId="0" fontId="34" fillId="0" borderId="0" xfId="48" applyFont="1" applyBorder="1" applyAlignment="1">
      <alignment horizontal="center" vertical="top"/>
    </xf>
    <xf numFmtId="200" fontId="13" fillId="0" borderId="0" xfId="48" applyNumberFormat="1" applyFont="1" applyBorder="1" applyAlignment="1" applyProtection="1">
      <alignment horizontal="center" vertical="center"/>
    </xf>
    <xf numFmtId="0" fontId="34" fillId="0" borderId="0" xfId="48" applyFont="1" applyBorder="1" applyAlignment="1">
      <alignment horizontal="right" vertical="center"/>
    </xf>
    <xf numFmtId="0" fontId="49" fillId="0" borderId="0" xfId="48" applyFont="1" applyBorder="1" applyAlignment="1"/>
    <xf numFmtId="0" fontId="13" fillId="0" borderId="0" xfId="48" applyFont="1" applyBorder="1" applyAlignment="1">
      <alignment horizontal="right" vertical="center" wrapText="1"/>
    </xf>
    <xf numFmtId="0" fontId="13" fillId="0" borderId="0" xfId="48" applyFont="1" applyBorder="1" applyAlignment="1"/>
    <xf numFmtId="200" fontId="13" fillId="0" borderId="0" xfId="48" applyNumberFormat="1" applyFont="1" applyBorder="1" applyAlignment="1">
      <alignment horizontal="center" vertical="center"/>
    </xf>
    <xf numFmtId="200" fontId="67" fillId="0" borderId="0" xfId="48" applyNumberFormat="1" applyFont="1" applyBorder="1" applyAlignment="1">
      <alignment horizontal="center" vertical="center"/>
    </xf>
    <xf numFmtId="0" fontId="34" fillId="0" borderId="0" xfId="48" applyFont="1" applyBorder="1" applyAlignment="1">
      <alignment horizontal="distributed" vertical="center"/>
    </xf>
    <xf numFmtId="0" fontId="58" fillId="0" borderId="0" xfId="70" applyFont="1" applyFill="1"/>
    <xf numFmtId="0" fontId="15" fillId="0" borderId="0" xfId="70" applyFont="1" applyFill="1" applyProtection="1"/>
    <xf numFmtId="0" fontId="15" fillId="0" borderId="62" xfId="70" applyFont="1" applyFill="1" applyBorder="1" applyAlignment="1" applyProtection="1">
      <alignment horizontal="center"/>
    </xf>
    <xf numFmtId="0" fontId="6" fillId="0" borderId="62" xfId="70" applyFont="1" applyFill="1" applyBorder="1" applyAlignment="1" applyProtection="1">
      <alignment horizontal="center"/>
    </xf>
    <xf numFmtId="0" fontId="15" fillId="0" borderId="62" xfId="70" applyFont="1" applyFill="1" applyBorder="1" applyAlignment="1" applyProtection="1">
      <alignment horizontal="right"/>
    </xf>
    <xf numFmtId="0" fontId="15" fillId="0" borderId="0" xfId="70" applyFont="1" applyFill="1"/>
    <xf numFmtId="0" fontId="13" fillId="0" borderId="150" xfId="70" applyFont="1" applyFill="1" applyBorder="1" applyAlignment="1" applyProtection="1">
      <alignment horizontal="right" vertical="center"/>
    </xf>
    <xf numFmtId="0" fontId="13" fillId="0" borderId="92" xfId="82" applyNumberFormat="1" applyFont="1" applyFill="1" applyBorder="1" applyAlignment="1">
      <alignment horizontal="center" vertical="center"/>
    </xf>
    <xf numFmtId="0" fontId="67" fillId="0" borderId="92" xfId="82" applyNumberFormat="1" applyFont="1" applyFill="1" applyBorder="1" applyAlignment="1">
      <alignment horizontal="center" vertical="center"/>
    </xf>
    <xf numFmtId="0" fontId="13" fillId="0" borderId="0" xfId="70" applyFont="1" applyFill="1"/>
    <xf numFmtId="0" fontId="13" fillId="0" borderId="213" xfId="70" applyFont="1" applyFill="1" applyBorder="1" applyAlignment="1" applyProtection="1">
      <alignment vertical="center"/>
    </xf>
    <xf numFmtId="49" fontId="13" fillId="0" borderId="102" xfId="82" applyNumberFormat="1" applyFont="1" applyFill="1" applyBorder="1" applyAlignment="1">
      <alignment horizontal="center" vertical="top"/>
    </xf>
    <xf numFmtId="49" fontId="67" fillId="0" borderId="102" xfId="82" applyNumberFormat="1" applyFont="1" applyFill="1" applyBorder="1" applyAlignment="1">
      <alignment horizontal="center" vertical="top"/>
    </xf>
    <xf numFmtId="0" fontId="13" fillId="0" borderId="49" xfId="70" applyFont="1" applyFill="1" applyBorder="1" applyAlignment="1" applyProtection="1">
      <alignment horizontal="distributed" vertical="center" indent="1"/>
    </xf>
    <xf numFmtId="0" fontId="95" fillId="0" borderId="0" xfId="70" applyFont="1" applyFill="1"/>
    <xf numFmtId="0" fontId="13" fillId="0" borderId="0" xfId="70" applyFont="1" applyFill="1" applyAlignment="1">
      <alignment vertical="center"/>
    </xf>
    <xf numFmtId="0" fontId="13" fillId="0" borderId="105" xfId="70" applyFont="1" applyFill="1" applyBorder="1" applyAlignment="1" applyProtection="1">
      <alignment horizontal="distributed" vertical="center" indent="1"/>
    </xf>
    <xf numFmtId="0" fontId="15" fillId="0" borderId="0" xfId="70" applyFont="1" applyFill="1" applyAlignment="1" applyProtection="1">
      <alignment vertical="center"/>
    </xf>
    <xf numFmtId="0" fontId="15" fillId="0" borderId="56" xfId="70" applyFont="1" applyFill="1" applyBorder="1" applyAlignment="1" applyProtection="1">
      <alignment horizontal="center" vertical="center"/>
    </xf>
    <xf numFmtId="0" fontId="6" fillId="0" borderId="56" xfId="70" applyFont="1" applyFill="1" applyBorder="1" applyAlignment="1" applyProtection="1">
      <alignment horizontal="center" vertical="center"/>
    </xf>
    <xf numFmtId="0" fontId="15" fillId="0" borderId="56" xfId="70" applyFont="1" applyFill="1" applyBorder="1" applyAlignment="1" applyProtection="1">
      <alignment horizontal="right"/>
    </xf>
    <xf numFmtId="0" fontId="15" fillId="0" borderId="0" xfId="70" applyFont="1" applyFill="1" applyAlignment="1">
      <alignment vertical="center"/>
    </xf>
    <xf numFmtId="0" fontId="34" fillId="0" borderId="0" xfId="70" applyFont="1" applyFill="1" applyProtection="1"/>
    <xf numFmtId="0" fontId="34" fillId="0" borderId="0" xfId="70" applyFont="1" applyFill="1" applyBorder="1" applyAlignment="1" applyProtection="1">
      <alignment horizontal="center"/>
    </xf>
    <xf numFmtId="0" fontId="13" fillId="0" borderId="0" xfId="70" applyFont="1" applyFill="1" applyBorder="1" applyAlignment="1" applyProtection="1">
      <alignment horizontal="center"/>
    </xf>
    <xf numFmtId="0" fontId="34" fillId="0" borderId="0" xfId="70" applyFont="1" applyFill="1"/>
    <xf numFmtId="0" fontId="58" fillId="0" borderId="0" xfId="70" applyFont="1" applyFill="1" applyAlignment="1">
      <alignment horizontal="left"/>
    </xf>
    <xf numFmtId="0" fontId="15" fillId="0" borderId="62" xfId="70" applyFont="1" applyFill="1" applyBorder="1" applyAlignment="1">
      <alignment horizontal="center"/>
    </xf>
    <xf numFmtId="0" fontId="6" fillId="0" borderId="62" xfId="70" applyFont="1" applyFill="1" applyBorder="1" applyAlignment="1">
      <alignment horizontal="center"/>
    </xf>
    <xf numFmtId="0" fontId="15" fillId="0" borderId="62" xfId="70" applyFont="1" applyFill="1" applyBorder="1" applyAlignment="1">
      <alignment horizontal="right"/>
    </xf>
    <xf numFmtId="0" fontId="13" fillId="0" borderId="49" xfId="70" applyFont="1" applyFill="1" applyBorder="1" applyAlignment="1">
      <alignment horizontal="distributed" vertical="center" indent="1"/>
    </xf>
    <xf numFmtId="0" fontId="13" fillId="0" borderId="105" xfId="70" applyFont="1" applyFill="1" applyBorder="1" applyAlignment="1">
      <alignment horizontal="distributed" vertical="center" indent="1"/>
    </xf>
    <xf numFmtId="0" fontId="15" fillId="0" borderId="56" xfId="70" applyFont="1" applyFill="1" applyBorder="1" applyAlignment="1">
      <alignment horizontal="center" vertical="center"/>
    </xf>
    <xf numFmtId="0" fontId="6" fillId="0" borderId="56" xfId="70" applyFont="1" applyFill="1" applyBorder="1" applyAlignment="1">
      <alignment horizontal="center" vertical="center"/>
    </xf>
    <xf numFmtId="0" fontId="15" fillId="0" borderId="56" xfId="70" applyFont="1" applyFill="1" applyBorder="1" applyAlignment="1">
      <alignment horizontal="right"/>
    </xf>
    <xf numFmtId="0" fontId="13" fillId="0" borderId="0" xfId="70" applyFont="1" applyFill="1" applyAlignment="1">
      <alignment horizontal="center"/>
    </xf>
    <xf numFmtId="0" fontId="37" fillId="0" borderId="0" xfId="70" applyFont="1" applyFill="1"/>
    <xf numFmtId="0" fontId="15" fillId="0" borderId="0" xfId="70" applyFont="1" applyFill="1" applyBorder="1" applyAlignment="1" applyProtection="1">
      <alignment horizontal="right"/>
    </xf>
    <xf numFmtId="0" fontId="67" fillId="0" borderId="0" xfId="82" applyNumberFormat="1" applyFont="1" applyFill="1" applyBorder="1" applyAlignment="1">
      <alignment horizontal="center" vertical="center"/>
    </xf>
    <xf numFmtId="49" fontId="67" fillId="0" borderId="0" xfId="82" applyNumberFormat="1" applyFont="1" applyFill="1" applyBorder="1" applyAlignment="1">
      <alignment horizontal="center" vertical="top"/>
    </xf>
    <xf numFmtId="181" fontId="68" fillId="0" borderId="0" xfId="70" applyNumberFormat="1" applyFont="1" applyFill="1" applyBorder="1" applyAlignment="1" applyProtection="1">
      <alignment horizontal="right" vertical="center"/>
      <protection locked="0"/>
    </xf>
    <xf numFmtId="0" fontId="15" fillId="0" borderId="0" xfId="70" applyFont="1" applyFill="1" applyBorder="1" applyAlignment="1">
      <alignment horizontal="right"/>
    </xf>
    <xf numFmtId="181" fontId="68" fillId="0" borderId="0" xfId="70" applyNumberFormat="1" applyFont="1" applyFill="1" applyBorder="1" applyAlignment="1" applyProtection="1">
      <alignment horizontal="right" vertical="center"/>
    </xf>
    <xf numFmtId="49" fontId="67" fillId="0" borderId="0" xfId="82" applyNumberFormat="1" applyFont="1" applyFill="1" applyBorder="1" applyAlignment="1">
      <alignment horizontal="center" vertical="center"/>
    </xf>
    <xf numFmtId="0" fontId="16" fillId="0" borderId="0" xfId="70" applyFont="1" applyFill="1" applyBorder="1" applyAlignment="1" applyProtection="1">
      <alignment horizontal="left"/>
    </xf>
    <xf numFmtId="0" fontId="15" fillId="0" borderId="0" xfId="70" applyFont="1" applyFill="1" applyBorder="1" applyAlignment="1" applyProtection="1"/>
    <xf numFmtId="0" fontId="15" fillId="0" borderId="0" xfId="70" applyFont="1" applyFill="1" applyBorder="1" applyAlignment="1" applyProtection="1">
      <alignment horizontal="center"/>
    </xf>
    <xf numFmtId="0" fontId="6" fillId="0" borderId="0" xfId="70" applyFont="1" applyFill="1" applyBorder="1" applyAlignment="1" applyProtection="1">
      <alignment horizontal="center"/>
    </xf>
    <xf numFmtId="0" fontId="13" fillId="0" borderId="0" xfId="70" applyFont="1" applyFill="1" applyBorder="1" applyAlignment="1" applyProtection="1">
      <alignment horizontal="right" vertical="center"/>
    </xf>
    <xf numFmtId="0" fontId="13" fillId="0" borderId="0" xfId="82" applyNumberFormat="1" applyFont="1" applyFill="1" applyBorder="1" applyAlignment="1">
      <alignment horizontal="center" vertical="center"/>
    </xf>
    <xf numFmtId="0" fontId="13" fillId="0" borderId="0" xfId="70" applyFont="1" applyFill="1" applyBorder="1" applyAlignment="1" applyProtection="1">
      <alignment vertical="center"/>
    </xf>
    <xf numFmtId="49" fontId="13" fillId="0" borderId="0" xfId="82" applyNumberFormat="1" applyFont="1" applyFill="1" applyBorder="1" applyAlignment="1">
      <alignment horizontal="center" vertical="top"/>
    </xf>
    <xf numFmtId="181" fontId="66" fillId="0" borderId="0" xfId="70" applyNumberFormat="1" applyFont="1" applyFill="1" applyBorder="1" applyAlignment="1" applyProtection="1">
      <alignment horizontal="right" vertical="center"/>
      <protection locked="0"/>
    </xf>
    <xf numFmtId="0" fontId="15" fillId="0" borderId="0" xfId="70" applyFont="1" applyFill="1" applyBorder="1" applyAlignment="1" applyProtection="1">
      <alignment vertical="center"/>
    </xf>
    <xf numFmtId="0" fontId="15" fillId="0" borderId="0" xfId="70" applyFont="1" applyFill="1" applyBorder="1" applyAlignment="1" applyProtection="1">
      <alignment horizontal="center" vertical="center"/>
    </xf>
    <xf numFmtId="0" fontId="6" fillId="0" borderId="0" xfId="70" applyFont="1" applyFill="1" applyBorder="1" applyAlignment="1" applyProtection="1">
      <alignment horizontal="center" vertical="center"/>
    </xf>
    <xf numFmtId="0" fontId="34" fillId="0" borderId="0" xfId="70" applyFont="1" applyFill="1" applyBorder="1" applyAlignment="1" applyProtection="1"/>
    <xf numFmtId="0" fontId="16" fillId="0" borderId="0" xfId="70" applyFont="1" applyFill="1" applyBorder="1" applyAlignment="1">
      <alignment horizontal="left"/>
    </xf>
    <xf numFmtId="0" fontId="15" fillId="0" borderId="0" xfId="70" applyFont="1" applyFill="1" applyBorder="1" applyAlignment="1"/>
    <xf numFmtId="0" fontId="15" fillId="0" borderId="0" xfId="70" applyFont="1" applyFill="1" applyBorder="1" applyAlignment="1">
      <alignment horizontal="center"/>
    </xf>
    <xf numFmtId="0" fontId="6" fillId="0" borderId="0" xfId="70" applyFont="1" applyFill="1" applyBorder="1" applyAlignment="1">
      <alignment horizontal="center"/>
    </xf>
    <xf numFmtId="0" fontId="13" fillId="0" borderId="0" xfId="70" applyFont="1" applyFill="1" applyBorder="1" applyAlignment="1">
      <alignment horizontal="distributed" vertical="center"/>
    </xf>
    <xf numFmtId="181" fontId="66" fillId="0" borderId="0" xfId="70" applyNumberFormat="1" applyFont="1" applyFill="1" applyBorder="1" applyAlignment="1" applyProtection="1">
      <alignment horizontal="right" vertical="center"/>
    </xf>
    <xf numFmtId="0" fontId="15" fillId="0" borderId="0" xfId="70" applyFont="1" applyFill="1" applyBorder="1" applyAlignment="1">
      <alignment vertical="center"/>
    </xf>
    <xf numFmtId="0" fontId="15" fillId="0" borderId="0" xfId="70" applyFont="1" applyFill="1" applyBorder="1" applyAlignment="1">
      <alignment horizontal="center" vertical="center"/>
    </xf>
    <xf numFmtId="0" fontId="6" fillId="0" borderId="0" xfId="70" applyFont="1" applyFill="1" applyBorder="1" applyAlignment="1">
      <alignment horizontal="center" vertical="center"/>
    </xf>
    <xf numFmtId="0" fontId="34" fillId="0" borderId="0" xfId="70" applyFont="1" applyFill="1" applyBorder="1" applyAlignment="1"/>
    <xf numFmtId="0" fontId="34" fillId="0" borderId="0" xfId="70" applyFont="1" applyFill="1" applyBorder="1" applyAlignment="1">
      <alignment horizontal="center"/>
    </xf>
    <xf numFmtId="0" fontId="13" fillId="0" borderId="0" xfId="70" applyFont="1" applyFill="1" applyBorder="1" applyAlignment="1">
      <alignment horizontal="center"/>
    </xf>
    <xf numFmtId="49" fontId="13" fillId="0" borderId="0" xfId="82" applyNumberFormat="1" applyFont="1" applyFill="1" applyBorder="1" applyAlignment="1">
      <alignment horizontal="center" vertical="center"/>
    </xf>
    <xf numFmtId="181" fontId="96" fillId="0" borderId="0" xfId="70" applyNumberFormat="1" applyFont="1" applyFill="1" applyBorder="1" applyAlignment="1" applyProtection="1">
      <alignment horizontal="right" vertical="center"/>
    </xf>
    <xf numFmtId="0" fontId="13" fillId="0" borderId="0" xfId="70" applyFont="1" applyFill="1" applyBorder="1" applyAlignment="1"/>
    <xf numFmtId="181" fontId="34" fillId="0" borderId="0" xfId="70" applyNumberFormat="1" applyFont="1" applyFill="1" applyBorder="1" applyAlignment="1" applyProtection="1">
      <alignment horizontal="right" vertical="center"/>
    </xf>
    <xf numFmtId="0" fontId="3" fillId="0" borderId="0" xfId="48" applyFont="1" applyAlignment="1">
      <alignment horizontal="left"/>
    </xf>
    <xf numFmtId="0" fontId="13" fillId="0" borderId="10" xfId="81" applyFont="1" applyBorder="1" applyAlignment="1">
      <alignment vertical="center" wrapText="1"/>
    </xf>
    <xf numFmtId="38" fontId="13" fillId="0" borderId="10" xfId="62" applyFont="1" applyBorder="1"/>
    <xf numFmtId="3" fontId="13" fillId="0" borderId="10" xfId="81" applyNumberFormat="1" applyFont="1" applyBorder="1"/>
    <xf numFmtId="180" fontId="13" fillId="0" borderId="10" xfId="81" applyNumberFormat="1" applyFont="1" applyBorder="1" applyProtection="1"/>
    <xf numFmtId="0" fontId="3" fillId="0" borderId="0" xfId="0" applyFont="1" applyAlignment="1">
      <alignment horizontal="center" vertical="center"/>
    </xf>
    <xf numFmtId="38" fontId="0" fillId="0" borderId="0" xfId="62" applyFont="1"/>
    <xf numFmtId="0" fontId="34" fillId="0" borderId="21" xfId="81" applyFont="1" applyBorder="1" applyAlignment="1">
      <alignment horizontal="left" vertical="center" wrapText="1"/>
    </xf>
    <xf numFmtId="182" fontId="3" fillId="0" borderId="21" xfId="0" applyNumberFormat="1" applyFont="1" applyBorder="1" applyAlignment="1">
      <alignment horizontal="center" vertical="center"/>
    </xf>
    <xf numFmtId="181" fontId="59" fillId="0" borderId="10" xfId="62" applyNumberFormat="1" applyFont="1" applyBorder="1" applyAlignment="1">
      <alignment vertical="center" shrinkToFit="1"/>
    </xf>
    <xf numFmtId="183" fontId="59" fillId="0" borderId="10" xfId="62" applyNumberFormat="1" applyFont="1" applyBorder="1" applyAlignment="1">
      <alignment vertical="center"/>
    </xf>
    <xf numFmtId="38" fontId="66" fillId="0" borderId="10" xfId="62" applyFont="1" applyBorder="1" applyAlignment="1">
      <alignment vertical="center"/>
    </xf>
    <xf numFmtId="38" fontId="0" fillId="0" borderId="23" xfId="62" applyFont="1" applyBorder="1"/>
    <xf numFmtId="38" fontId="0" fillId="0" borderId="24" xfId="62" applyFont="1" applyBorder="1"/>
    <xf numFmtId="38" fontId="0" fillId="0" borderId="27" xfId="62" applyFont="1" applyBorder="1" applyAlignment="1">
      <alignment horizontal="right" wrapText="1"/>
    </xf>
    <xf numFmtId="38" fontId="0" fillId="0" borderId="28" xfId="62" applyFont="1" applyBorder="1" applyAlignment="1">
      <alignment horizontal="right" wrapText="1"/>
    </xf>
    <xf numFmtId="38" fontId="0" fillId="0" borderId="19" xfId="62" applyFont="1" applyBorder="1" applyAlignment="1">
      <alignment horizontal="right"/>
    </xf>
    <xf numFmtId="38" fontId="0" fillId="0" borderId="20" xfId="62" applyFont="1" applyBorder="1" applyAlignment="1">
      <alignment horizontal="right"/>
    </xf>
    <xf numFmtId="3" fontId="0" fillId="0" borderId="19" xfId="62" applyNumberFormat="1" applyFont="1" applyBorder="1" applyAlignment="1">
      <alignment horizontal="right"/>
    </xf>
    <xf numFmtId="38" fontId="0" fillId="0" borderId="10" xfId="62" applyFont="1" applyBorder="1"/>
    <xf numFmtId="38" fontId="44" fillId="0" borderId="10" xfId="62" applyFont="1" applyBorder="1"/>
    <xf numFmtId="38" fontId="49" fillId="0" borderId="10" xfId="62" applyFont="1" applyBorder="1" applyAlignment="1">
      <alignment horizontal="center" vertical="center"/>
    </xf>
    <xf numFmtId="38" fontId="13" fillId="0" borderId="0" xfId="62" applyFont="1"/>
    <xf numFmtId="0" fontId="15" fillId="0" borderId="0" xfId="0" applyFont="1" applyAlignment="1">
      <alignment horizontal="right"/>
    </xf>
    <xf numFmtId="182" fontId="59" fillId="0" borderId="0" xfId="0" applyNumberFormat="1" applyFont="1" applyBorder="1" applyAlignment="1">
      <alignment horizontal="center" vertical="center"/>
    </xf>
    <xf numFmtId="0" fontId="34" fillId="0" borderId="0" xfId="81" applyFont="1" applyBorder="1" applyAlignment="1">
      <alignment horizontal="left" vertical="center" wrapText="1"/>
    </xf>
    <xf numFmtId="182" fontId="3" fillId="0" borderId="0" xfId="0" applyNumberFormat="1" applyFont="1" applyBorder="1" applyAlignment="1">
      <alignment horizontal="center" vertical="center"/>
    </xf>
    <xf numFmtId="183" fontId="59" fillId="0" borderId="0" xfId="62" applyNumberFormat="1" applyFont="1" applyBorder="1" applyAlignment="1">
      <alignment vertical="center"/>
    </xf>
    <xf numFmtId="183" fontId="59" fillId="0" borderId="0" xfId="0" applyNumberFormat="1" applyFont="1" applyBorder="1" applyAlignment="1">
      <alignment vertical="center"/>
    </xf>
    <xf numFmtId="0" fontId="0" fillId="0" borderId="0" xfId="0" applyFont="1" applyBorder="1" applyAlignment="1"/>
    <xf numFmtId="182" fontId="0" fillId="0" borderId="0" xfId="0" applyNumberFormat="1" applyFont="1" applyBorder="1" applyAlignment="1">
      <alignment horizontal="center" vertical="center"/>
    </xf>
    <xf numFmtId="182" fontId="0" fillId="0" borderId="0" xfId="0" applyNumberFormat="1" applyBorder="1" applyAlignment="1">
      <alignment vertical="center"/>
    </xf>
    <xf numFmtId="182" fontId="0" fillId="0" borderId="0" xfId="0" applyNumberFormat="1" applyBorder="1"/>
    <xf numFmtId="183" fontId="3" fillId="0" borderId="0" xfId="62" applyNumberFormat="1" applyFont="1" applyBorder="1" applyAlignment="1">
      <alignment vertical="center"/>
    </xf>
    <xf numFmtId="183" fontId="3" fillId="0" borderId="0" xfId="0" applyNumberFormat="1" applyFont="1" applyBorder="1" applyAlignment="1">
      <alignment vertical="center"/>
    </xf>
    <xf numFmtId="10" fontId="3" fillId="0" borderId="0" xfId="62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97" fillId="0" borderId="0" xfId="0" applyFont="1"/>
    <xf numFmtId="49" fontId="13" fillId="0" borderId="167" xfId="70" applyNumberFormat="1" applyFont="1" applyBorder="1" applyAlignment="1">
      <alignment horizontal="center" vertical="center"/>
    </xf>
    <xf numFmtId="49" fontId="67" fillId="0" borderId="167" xfId="70" applyNumberFormat="1" applyFont="1" applyBorder="1" applyAlignment="1">
      <alignment horizontal="center" vertical="center"/>
    </xf>
    <xf numFmtId="0" fontId="13" fillId="0" borderId="214" xfId="70" applyNumberFormat="1" applyFont="1" applyBorder="1" applyAlignment="1">
      <alignment horizontal="center" vertical="center"/>
    </xf>
    <xf numFmtId="0" fontId="67" fillId="0" borderId="214" xfId="70" applyNumberFormat="1" applyFont="1" applyBorder="1" applyAlignment="1">
      <alignment horizontal="center" vertical="center"/>
    </xf>
    <xf numFmtId="0" fontId="15" fillId="0" borderId="0" xfId="0" applyFont="1" applyAlignment="1"/>
    <xf numFmtId="179" fontId="15" fillId="0" borderId="58" xfId="48" applyNumberFormat="1" applyFont="1" applyBorder="1" applyAlignment="1">
      <alignment vertical="center"/>
    </xf>
    <xf numFmtId="179" fontId="15" fillId="0" borderId="0" xfId="48" applyNumberFormat="1" applyFont="1" applyBorder="1" applyAlignment="1">
      <alignment horizontal="right" vertical="center"/>
    </xf>
    <xf numFmtId="178" fontId="34" fillId="0" borderId="0" xfId="48" applyNumberFormat="1" applyFont="1" applyBorder="1" applyAlignment="1">
      <alignment horizontal="right" vertical="center"/>
    </xf>
    <xf numFmtId="3" fontId="34" fillId="0" borderId="0" xfId="48" applyNumberFormat="1" applyFont="1" applyBorder="1" applyAlignment="1">
      <alignment horizontal="right" vertical="center"/>
    </xf>
    <xf numFmtId="41" fontId="71" fillId="0" borderId="0" xfId="48" applyNumberFormat="1" applyFont="1" applyBorder="1" applyAlignment="1">
      <alignment horizontal="right" vertical="center"/>
    </xf>
    <xf numFmtId="178" fontId="15" fillId="0" borderId="0" xfId="72" applyNumberFormat="1" applyFont="1" applyBorder="1" applyAlignment="1">
      <alignment horizontal="right" vertical="center"/>
    </xf>
    <xf numFmtId="181" fontId="71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178" fontId="71" fillId="0" borderId="0" xfId="74" applyNumberFormat="1" applyFont="1" applyBorder="1" applyAlignment="1" applyProtection="1">
      <alignment horizontal="right" vertical="center"/>
    </xf>
    <xf numFmtId="199" fontId="71" fillId="0" borderId="0" xfId="70" applyNumberFormat="1" applyFont="1" applyBorder="1" applyAlignment="1" applyProtection="1">
      <alignment horizontal="right" vertical="center"/>
    </xf>
    <xf numFmtId="0" fontId="44" fillId="0" borderId="0" xfId="48" applyFont="1" applyBorder="1" applyAlignment="1"/>
    <xf numFmtId="0" fontId="15" fillId="0" borderId="0" xfId="48" applyFont="1" applyBorder="1" applyAlignment="1">
      <alignment horizontal="right"/>
    </xf>
    <xf numFmtId="0" fontId="16" fillId="0" borderId="0" xfId="65" applyFont="1" applyFill="1" applyAlignment="1">
      <alignment horizontal="left"/>
    </xf>
    <xf numFmtId="0" fontId="15" fillId="0" borderId="0" xfId="70" applyFont="1" applyBorder="1" applyAlignment="1">
      <alignment horizontal="right"/>
    </xf>
    <xf numFmtId="181" fontId="60" fillId="0" borderId="0" xfId="79" applyNumberFormat="1" applyFont="1" applyBorder="1" applyAlignment="1" applyProtection="1">
      <alignment horizontal="right" vertical="center"/>
    </xf>
    <xf numFmtId="181" fontId="60" fillId="0" borderId="0" xfId="79" applyNumberFormat="1" applyFont="1" applyBorder="1" applyAlignment="1" applyProtection="1">
      <alignment vertical="center"/>
    </xf>
    <xf numFmtId="181" fontId="69" fillId="0" borderId="0" xfId="79" applyNumberFormat="1" applyFont="1" applyBorder="1" applyAlignment="1" applyProtection="1">
      <alignment vertical="center"/>
    </xf>
    <xf numFmtId="57" fontId="2" fillId="0" borderId="0" xfId="85" applyNumberFormat="1">
      <alignment vertical="center"/>
    </xf>
    <xf numFmtId="0" fontId="2" fillId="0" borderId="0" xfId="85">
      <alignment vertical="center"/>
    </xf>
    <xf numFmtId="0" fontId="2" fillId="0" borderId="215" xfId="85" applyBorder="1" applyAlignment="1">
      <alignment horizontal="center" vertical="center"/>
    </xf>
    <xf numFmtId="0" fontId="2" fillId="0" borderId="216" xfId="85" applyBorder="1" applyAlignment="1">
      <alignment horizontal="center" vertical="center"/>
    </xf>
    <xf numFmtId="0" fontId="2" fillId="0" borderId="217" xfId="85" applyBorder="1" applyAlignment="1">
      <alignment horizontal="center" vertical="center"/>
    </xf>
    <xf numFmtId="49" fontId="34" fillId="0" borderId="218" xfId="86" applyNumberFormat="1" applyFont="1" applyBorder="1" applyProtection="1">
      <protection locked="0"/>
    </xf>
    <xf numFmtId="178" fontId="34" fillId="0" borderId="27" xfId="86" applyNumberFormat="1" applyFont="1" applyBorder="1"/>
    <xf numFmtId="178" fontId="34" fillId="0" borderId="28" xfId="86" applyNumberFormat="1" applyFont="1" applyBorder="1"/>
    <xf numFmtId="49" fontId="34" fillId="0" borderId="219" xfId="86" applyNumberFormat="1" applyFont="1" applyBorder="1"/>
    <xf numFmtId="49" fontId="34" fillId="0" borderId="220" xfId="86" applyNumberFormat="1" applyFont="1" applyBorder="1" applyProtection="1">
      <protection locked="0"/>
    </xf>
    <xf numFmtId="178" fontId="34" fillId="0" borderId="19" xfId="86" applyNumberFormat="1" applyFont="1" applyBorder="1"/>
    <xf numFmtId="178" fontId="34" fillId="0" borderId="20" xfId="86" applyNumberFormat="1" applyFont="1" applyBorder="1"/>
    <xf numFmtId="49" fontId="34" fillId="0" borderId="220" xfId="86" applyNumberFormat="1" applyFont="1" applyBorder="1"/>
    <xf numFmtId="49" fontId="34" fillId="24" borderId="220" xfId="86" applyNumberFormat="1" applyFont="1" applyFill="1" applyBorder="1" applyProtection="1">
      <protection locked="0"/>
    </xf>
    <xf numFmtId="178" fontId="34" fillId="24" borderId="19" xfId="86" applyNumberFormat="1" applyFont="1" applyFill="1" applyBorder="1"/>
    <xf numFmtId="178" fontId="34" fillId="24" borderId="20" xfId="86" applyNumberFormat="1" applyFont="1" applyFill="1" applyBorder="1"/>
    <xf numFmtId="49" fontId="34" fillId="24" borderId="220" xfId="86" applyNumberFormat="1" applyFont="1" applyFill="1" applyBorder="1"/>
    <xf numFmtId="178" fontId="34" fillId="0" borderId="26" xfId="86" applyNumberFormat="1" applyFont="1" applyBorder="1"/>
    <xf numFmtId="49" fontId="34" fillId="0" borderId="221" xfId="86" applyNumberFormat="1" applyFont="1" applyBorder="1" applyProtection="1">
      <protection locked="0"/>
    </xf>
    <xf numFmtId="178" fontId="34" fillId="0" borderId="75" xfId="86" applyNumberFormat="1" applyFont="1" applyBorder="1"/>
    <xf numFmtId="178" fontId="34" fillId="0" borderId="222" xfId="86" applyNumberFormat="1" applyFont="1" applyBorder="1"/>
    <xf numFmtId="49" fontId="34" fillId="0" borderId="221" xfId="86" applyNumberFormat="1" applyFont="1" applyBorder="1"/>
    <xf numFmtId="49" fontId="34" fillId="0" borderId="157" xfId="86" applyNumberFormat="1" applyFont="1" applyBorder="1" applyProtection="1">
      <protection locked="0"/>
    </xf>
    <xf numFmtId="178" fontId="34" fillId="0" borderId="223" xfId="86" applyNumberFormat="1" applyFont="1" applyBorder="1"/>
    <xf numFmtId="178" fontId="34" fillId="0" borderId="224" xfId="86" applyNumberFormat="1" applyFont="1" applyBorder="1"/>
    <xf numFmtId="49" fontId="34" fillId="0" borderId="157" xfId="86" applyNumberFormat="1" applyFont="1" applyBorder="1"/>
    <xf numFmtId="49" fontId="34" fillId="0" borderId="0" xfId="86" applyNumberFormat="1" applyFont="1" applyProtection="1">
      <protection locked="0"/>
    </xf>
    <xf numFmtId="0" fontId="15" fillId="0" borderId="0" xfId="48" applyFont="1" applyAlignment="1">
      <alignment horizontal="right" vertical="top"/>
    </xf>
    <xf numFmtId="0" fontId="13" fillId="0" borderId="92" xfId="64" applyNumberFormat="1" applyFont="1" applyBorder="1" applyAlignment="1" applyProtection="1">
      <alignment horizontal="center" vertical="center" wrapText="1"/>
    </xf>
    <xf numFmtId="0" fontId="13" fillId="0" borderId="91" xfId="64" applyNumberFormat="1" applyFont="1" applyBorder="1" applyAlignment="1" applyProtection="1">
      <alignment horizontal="center" vertical="center" wrapText="1"/>
    </xf>
    <xf numFmtId="0" fontId="67" fillId="0" borderId="56" xfId="64" applyNumberFormat="1" applyFont="1" applyBorder="1" applyAlignment="1" applyProtection="1">
      <alignment horizontal="center" vertical="center" wrapText="1"/>
    </xf>
    <xf numFmtId="0" fontId="75" fillId="0" borderId="0" xfId="53" applyFont="1" applyBorder="1" applyAlignment="1"/>
    <xf numFmtId="0" fontId="16" fillId="0" borderId="0" xfId="65" applyFont="1" applyFill="1" applyAlignment="1">
      <alignment horizontal="left"/>
    </xf>
    <xf numFmtId="0" fontId="13" fillId="0" borderId="0" xfId="0" applyFont="1" applyFill="1" applyBorder="1" applyAlignment="1">
      <alignment horizontal="distributed" vertical="center"/>
    </xf>
    <xf numFmtId="0" fontId="34" fillId="0" borderId="0" xfId="0" applyFont="1" applyFill="1" applyBorder="1" applyAlignment="1">
      <alignment horizontal="distributed" vertical="center"/>
    </xf>
    <xf numFmtId="0" fontId="13" fillId="0" borderId="171" xfId="48" applyFont="1" applyFill="1" applyBorder="1" applyAlignment="1">
      <alignment horizontal="center" vertical="center" wrapText="1"/>
    </xf>
    <xf numFmtId="0" fontId="13" fillId="0" borderId="172" xfId="48" applyFont="1" applyFill="1" applyBorder="1" applyAlignment="1">
      <alignment horizontal="center" vertical="center"/>
    </xf>
    <xf numFmtId="0" fontId="16" fillId="0" borderId="0" xfId="48" applyFont="1" applyFill="1" applyAlignment="1">
      <alignment horizontal="left" vertical="center"/>
    </xf>
    <xf numFmtId="0" fontId="13" fillId="0" borderId="171" xfId="48" applyFont="1" applyFill="1" applyBorder="1" applyAlignment="1">
      <alignment horizontal="center" vertical="center"/>
    </xf>
    <xf numFmtId="0" fontId="13" fillId="0" borderId="185" xfId="48" applyFont="1" applyFill="1" applyBorder="1" applyAlignment="1">
      <alignment horizontal="center" vertical="center"/>
    </xf>
    <xf numFmtId="0" fontId="13" fillId="0" borderId="174" xfId="48" applyFont="1" applyFill="1" applyBorder="1" applyAlignment="1">
      <alignment horizontal="center" vertical="center"/>
    </xf>
    <xf numFmtId="0" fontId="13" fillId="0" borderId="184" xfId="48" applyFont="1" applyFill="1" applyBorder="1" applyAlignment="1">
      <alignment horizontal="center" vertical="center"/>
    </xf>
    <xf numFmtId="0" fontId="13" fillId="0" borderId="188" xfId="48" applyFont="1" applyFill="1" applyBorder="1" applyAlignment="1">
      <alignment horizontal="center" vertical="center" wrapText="1"/>
    </xf>
    <xf numFmtId="0" fontId="13" fillId="0" borderId="193" xfId="48" applyFont="1" applyFill="1" applyBorder="1" applyAlignment="1">
      <alignment horizontal="center" vertical="center"/>
    </xf>
    <xf numFmtId="0" fontId="13" fillId="0" borderId="171" xfId="48" applyFont="1" applyFill="1" applyBorder="1" applyAlignment="1">
      <alignment horizontal="distributed" vertical="center"/>
    </xf>
    <xf numFmtId="0" fontId="44" fillId="0" borderId="184" xfId="48" applyFont="1" applyFill="1" applyBorder="1" applyAlignment="1">
      <alignment horizontal="distributed" vertical="center"/>
    </xf>
    <xf numFmtId="0" fontId="13" fillId="0" borderId="190" xfId="48" applyFont="1" applyFill="1" applyBorder="1" applyAlignment="1">
      <alignment horizontal="center" vertical="center"/>
    </xf>
    <xf numFmtId="0" fontId="13" fillId="0" borderId="189" xfId="48" applyFont="1" applyFill="1" applyBorder="1" applyAlignment="1">
      <alignment horizontal="center" vertical="center" wrapText="1"/>
    </xf>
    <xf numFmtId="0" fontId="13" fillId="0" borderId="180" xfId="48" applyFont="1" applyFill="1" applyBorder="1" applyAlignment="1">
      <alignment horizontal="center" vertical="center" wrapText="1"/>
    </xf>
    <xf numFmtId="0" fontId="13" fillId="0" borderId="181" xfId="48" applyFont="1" applyFill="1" applyBorder="1" applyAlignment="1">
      <alignment horizontal="center" vertical="center"/>
    </xf>
    <xf numFmtId="0" fontId="44" fillId="0" borderId="183" xfId="48" applyFont="1" applyFill="1" applyBorder="1" applyAlignment="1">
      <alignment horizontal="center" vertical="center"/>
    </xf>
    <xf numFmtId="0" fontId="44" fillId="0" borderId="184" xfId="48" applyFont="1" applyFill="1" applyBorder="1" applyAlignment="1">
      <alignment horizontal="center" vertical="center"/>
    </xf>
    <xf numFmtId="0" fontId="13" fillId="0" borderId="176" xfId="48" applyFont="1" applyFill="1" applyBorder="1" applyAlignment="1">
      <alignment horizontal="center" vertical="center"/>
    </xf>
    <xf numFmtId="0" fontId="44" fillId="0" borderId="186" xfId="48" applyFont="1" applyFill="1" applyBorder="1" applyAlignment="1">
      <alignment horizontal="center" vertical="center"/>
    </xf>
    <xf numFmtId="0" fontId="13" fillId="0" borderId="184" xfId="48" applyFont="1" applyFill="1" applyBorder="1" applyAlignment="1">
      <alignment horizontal="distributed" vertical="center"/>
    </xf>
    <xf numFmtId="0" fontId="13" fillId="0" borderId="194" xfId="48" applyFont="1" applyFill="1" applyBorder="1" applyAlignment="1">
      <alignment horizontal="distributed" vertical="center"/>
    </xf>
    <xf numFmtId="0" fontId="13" fillId="0" borderId="195" xfId="48" applyFont="1" applyFill="1" applyBorder="1" applyAlignment="1">
      <alignment horizontal="distributed" vertical="center"/>
    </xf>
    <xf numFmtId="0" fontId="13" fillId="0" borderId="189" xfId="48" applyFont="1" applyFill="1" applyBorder="1" applyAlignment="1">
      <alignment horizontal="center" vertical="center"/>
    </xf>
    <xf numFmtId="0" fontId="44" fillId="0" borderId="191" xfId="48" applyFont="1" applyFill="1" applyBorder="1" applyAlignment="1">
      <alignment horizontal="center" vertical="center"/>
    </xf>
    <xf numFmtId="0" fontId="13" fillId="0" borderId="186" xfId="48" applyFont="1" applyFill="1" applyBorder="1" applyAlignment="1">
      <alignment horizontal="center" vertical="center"/>
    </xf>
    <xf numFmtId="177" fontId="68" fillId="0" borderId="0" xfId="62" applyNumberFormat="1" applyFont="1" applyFill="1" applyBorder="1" applyAlignment="1" applyProtection="1">
      <alignment vertical="center"/>
    </xf>
    <xf numFmtId="189" fontId="68" fillId="0" borderId="0" xfId="62" applyNumberFormat="1" applyFont="1" applyFill="1" applyBorder="1" applyAlignment="1" applyProtection="1">
      <alignment vertical="center"/>
    </xf>
    <xf numFmtId="181" fontId="68" fillId="0" borderId="67" xfId="0" applyNumberFormat="1" applyFont="1" applyBorder="1" applyAlignment="1">
      <alignment horizontal="right" vertical="center"/>
    </xf>
    <xf numFmtId="181" fontId="68" fillId="0" borderId="62" xfId="0" applyNumberFormat="1" applyFont="1" applyBorder="1" applyAlignment="1">
      <alignment horizontal="right" vertical="center"/>
    </xf>
    <xf numFmtId="0" fontId="15" fillId="0" borderId="56" xfId="0" applyFont="1" applyBorder="1" applyAlignment="1">
      <alignment horizontal="right" vertical="center"/>
    </xf>
    <xf numFmtId="49" fontId="34" fillId="0" borderId="137" xfId="53" applyNumberFormat="1" applyFont="1" applyBorder="1" applyAlignment="1">
      <alignment horizontal="center" vertical="center"/>
    </xf>
    <xf numFmtId="38" fontId="66" fillId="0" borderId="0" xfId="69" applyNumberFormat="1" applyFont="1" applyAlignment="1">
      <alignment vertical="center"/>
    </xf>
    <xf numFmtId="177" fontId="66" fillId="0" borderId="0" xfId="0" applyNumberFormat="1" applyFont="1" applyBorder="1" applyAlignment="1">
      <alignment horizontal="right" vertical="center"/>
    </xf>
    <xf numFmtId="177" fontId="68" fillId="0" borderId="0" xfId="0" applyNumberFormat="1" applyFont="1" applyBorder="1" applyAlignment="1">
      <alignment horizontal="right" vertical="center"/>
    </xf>
    <xf numFmtId="194" fontId="66" fillId="0" borderId="0" xfId="0" applyNumberFormat="1" applyFont="1" applyBorder="1" applyAlignment="1">
      <alignment horizontal="right" vertical="center"/>
    </xf>
    <xf numFmtId="194" fontId="68" fillId="0" borderId="0" xfId="0" applyNumberFormat="1" applyFont="1" applyBorder="1" applyAlignment="1">
      <alignment horizontal="right" vertical="center"/>
    </xf>
    <xf numFmtId="181" fontId="66" fillId="0" borderId="0" xfId="0" applyNumberFormat="1" applyFont="1" applyBorder="1" applyAlignment="1">
      <alignment horizontal="right" vertical="center" shrinkToFit="1"/>
    </xf>
    <xf numFmtId="181" fontId="68" fillId="0" borderId="0" xfId="0" applyNumberFormat="1" applyFont="1" applyBorder="1" applyAlignment="1">
      <alignment horizontal="right" vertical="center" shrinkToFit="1"/>
    </xf>
    <xf numFmtId="0" fontId="13" fillId="0" borderId="86" xfId="48" applyFont="1" applyBorder="1" applyAlignment="1">
      <alignment horizontal="distributed" vertical="center"/>
    </xf>
    <xf numFmtId="197" fontId="34" fillId="0" borderId="71" xfId="48" applyNumberFormat="1" applyFont="1" applyBorder="1" applyAlignment="1">
      <alignment horizontal="center" vertical="center"/>
    </xf>
    <xf numFmtId="197" fontId="34" fillId="0" borderId="132" xfId="48" applyNumberFormat="1" applyFont="1" applyBorder="1" applyAlignment="1">
      <alignment horizontal="center" vertical="center"/>
    </xf>
    <xf numFmtId="41" fontId="66" fillId="0" borderId="0" xfId="0" applyNumberFormat="1" applyFont="1" applyAlignment="1">
      <alignment horizontal="right" vertical="center"/>
    </xf>
    <xf numFmtId="41" fontId="68" fillId="0" borderId="0" xfId="0" applyNumberFormat="1" applyFont="1" applyAlignment="1">
      <alignment horizontal="right" vertical="center"/>
    </xf>
    <xf numFmtId="41" fontId="66" fillId="0" borderId="69" xfId="0" applyNumberFormat="1" applyFont="1" applyBorder="1" applyAlignment="1">
      <alignment horizontal="right" vertical="center"/>
    </xf>
    <xf numFmtId="41" fontId="68" fillId="0" borderId="69" xfId="0" applyNumberFormat="1" applyFont="1" applyBorder="1" applyAlignment="1">
      <alignment horizontal="right" vertical="center"/>
    </xf>
    <xf numFmtId="177" fontId="66" fillId="0" borderId="69" xfId="62" applyNumberFormat="1" applyFont="1" applyBorder="1" applyAlignment="1">
      <alignment vertical="center"/>
    </xf>
    <xf numFmtId="177" fontId="68" fillId="0" borderId="69" xfId="62" applyNumberFormat="1" applyFont="1" applyBorder="1" applyAlignment="1">
      <alignment vertical="center"/>
    </xf>
    <xf numFmtId="0" fontId="37" fillId="0" borderId="0" xfId="70" applyBorder="1" applyAlignment="1">
      <alignment vertical="center"/>
    </xf>
    <xf numFmtId="0" fontId="13" fillId="0" borderId="0" xfId="70" applyFont="1" applyBorder="1"/>
    <xf numFmtId="0" fontId="12" fillId="0" borderId="0" xfId="70" applyFont="1" applyBorder="1"/>
    <xf numFmtId="0" fontId="16" fillId="0" borderId="0" xfId="48" applyFont="1" applyFill="1" applyAlignment="1">
      <alignment vertical="center" wrapText="1"/>
    </xf>
    <xf numFmtId="0" fontId="16" fillId="0" borderId="0" xfId="48" applyFont="1" applyFill="1" applyBorder="1" applyAlignment="1">
      <alignment vertical="center" wrapText="1"/>
    </xf>
    <xf numFmtId="0" fontId="15" fillId="0" borderId="0" xfId="48" applyFont="1" applyFill="1" applyBorder="1" applyAlignment="1">
      <alignment vertical="center"/>
    </xf>
    <xf numFmtId="0" fontId="13" fillId="0" borderId="0" xfId="48" applyFont="1" applyFill="1" applyBorder="1" applyAlignment="1">
      <alignment vertical="center"/>
    </xf>
    <xf numFmtId="41" fontId="60" fillId="0" borderId="0" xfId="48" applyNumberFormat="1" applyFont="1" applyFill="1" applyBorder="1" applyAlignment="1">
      <alignment vertical="center"/>
    </xf>
    <xf numFmtId="0" fontId="13" fillId="0" borderId="175" xfId="48" applyFont="1" applyFill="1" applyBorder="1" applyAlignment="1">
      <alignment vertical="center"/>
    </xf>
    <xf numFmtId="0" fontId="13" fillId="0" borderId="171" xfId="48" applyFont="1" applyFill="1" applyBorder="1" applyAlignment="1">
      <alignment vertical="center" wrapText="1"/>
    </xf>
    <xf numFmtId="0" fontId="13" fillId="0" borderId="176" xfId="48" applyFont="1" applyFill="1" applyBorder="1" applyAlignment="1">
      <alignment vertical="center" wrapText="1"/>
    </xf>
    <xf numFmtId="0" fontId="13" fillId="0" borderId="172" xfId="48" applyFont="1" applyFill="1" applyBorder="1" applyAlignment="1">
      <alignment vertical="center" wrapText="1"/>
    </xf>
    <xf numFmtId="0" fontId="13" fillId="0" borderId="123" xfId="48" applyFont="1" applyFill="1" applyBorder="1" applyAlignment="1">
      <alignment vertical="center"/>
    </xf>
    <xf numFmtId="49" fontId="34" fillId="0" borderId="167" xfId="70" applyNumberFormat="1" applyFont="1" applyBorder="1" applyAlignment="1">
      <alignment horizontal="center" vertical="center"/>
    </xf>
    <xf numFmtId="0" fontId="34" fillId="0" borderId="214" xfId="70" applyNumberFormat="1" applyFont="1" applyBorder="1" applyAlignment="1">
      <alignment horizontal="center" vertical="center"/>
    </xf>
    <xf numFmtId="38" fontId="66" fillId="0" borderId="69" xfId="62" applyFont="1" applyBorder="1" applyAlignment="1">
      <alignment horizontal="right" vertical="center"/>
    </xf>
    <xf numFmtId="41" fontId="66" fillId="0" borderId="0" xfId="72" applyNumberFormat="1" applyFont="1">
      <alignment vertical="center"/>
    </xf>
    <xf numFmtId="41" fontId="66" fillId="0" borderId="0" xfId="72" applyNumberFormat="1" applyFont="1" applyBorder="1">
      <alignment vertical="center"/>
    </xf>
    <xf numFmtId="41" fontId="66" fillId="0" borderId="69" xfId="72" applyNumberFormat="1" applyFont="1" applyBorder="1">
      <alignment vertical="center"/>
    </xf>
    <xf numFmtId="41" fontId="66" fillId="0" borderId="133" xfId="70" applyNumberFormat="1" applyFont="1" applyBorder="1" applyAlignment="1" applyProtection="1">
      <alignment vertical="center"/>
    </xf>
    <xf numFmtId="0" fontId="13" fillId="0" borderId="23" xfId="74" applyFont="1" applyBorder="1" applyAlignment="1" applyProtection="1">
      <alignment horizontal="center" vertical="center"/>
    </xf>
    <xf numFmtId="181" fontId="68" fillId="0" borderId="134" xfId="0" applyNumberFormat="1" applyFont="1" applyBorder="1" applyAlignment="1">
      <alignment vertical="center"/>
    </xf>
    <xf numFmtId="0" fontId="16" fillId="0" borderId="69" xfId="74" applyFont="1" applyBorder="1" applyAlignment="1" applyProtection="1">
      <alignment horizontal="right" vertical="center"/>
    </xf>
    <xf numFmtId="199" fontId="66" fillId="0" borderId="69" xfId="70" applyNumberFormat="1" applyFont="1" applyBorder="1" applyAlignment="1" applyProtection="1">
      <alignment horizontal="right" vertical="center"/>
    </xf>
    <xf numFmtId="199" fontId="68" fillId="0" borderId="69" xfId="70" applyNumberFormat="1" applyFont="1" applyBorder="1" applyAlignment="1" applyProtection="1">
      <alignment horizontal="right" vertical="center"/>
    </xf>
    <xf numFmtId="0" fontId="75" fillId="0" borderId="85" xfId="0" applyFont="1" applyBorder="1" applyAlignment="1">
      <alignment horizontal="center" vertical="center"/>
    </xf>
    <xf numFmtId="0" fontId="74" fillId="0" borderId="78" xfId="0" applyFont="1" applyBorder="1" applyAlignment="1">
      <alignment horizontal="center" vertical="center"/>
    </xf>
    <xf numFmtId="0" fontId="34" fillId="0" borderId="69" xfId="70" applyFont="1" applyBorder="1" applyAlignment="1">
      <alignment vertical="center"/>
    </xf>
    <xf numFmtId="181" fontId="69" fillId="0" borderId="0" xfId="79" applyNumberFormat="1" applyFont="1" applyFill="1" applyBorder="1" applyAlignment="1" applyProtection="1">
      <alignment horizontal="right" vertical="center"/>
    </xf>
    <xf numFmtId="41" fontId="60" fillId="0" borderId="0" xfId="81" applyNumberFormat="1" applyFont="1" applyFill="1" applyBorder="1" applyAlignment="1" applyProtection="1">
      <alignment vertical="center"/>
    </xf>
    <xf numFmtId="41" fontId="69" fillId="0" borderId="0" xfId="81" applyNumberFormat="1" applyFont="1" applyFill="1" applyBorder="1" applyAlignment="1" applyProtection="1">
      <alignment vertical="center"/>
    </xf>
    <xf numFmtId="200" fontId="13" fillId="0" borderId="49" xfId="0" applyNumberFormat="1" applyFont="1" applyBorder="1" applyAlignment="1" applyProtection="1">
      <alignment horizontal="center" vertical="center"/>
    </xf>
    <xf numFmtId="202" fontId="66" fillId="0" borderId="0" xfId="0" applyNumberFormat="1" applyFont="1" applyBorder="1" applyAlignment="1" applyProtection="1">
      <alignment vertical="center"/>
    </xf>
    <xf numFmtId="200" fontId="67" fillId="0" borderId="49" xfId="0" applyNumberFormat="1" applyFont="1" applyBorder="1" applyAlignment="1" applyProtection="1">
      <alignment horizontal="center" vertical="center"/>
    </xf>
    <xf numFmtId="202" fontId="68" fillId="0" borderId="0" xfId="0" applyNumberFormat="1" applyFont="1" applyBorder="1" applyAlignment="1" applyProtection="1">
      <alignment vertical="center"/>
    </xf>
    <xf numFmtId="200" fontId="86" fillId="0" borderId="49" xfId="48" applyNumberFormat="1" applyFont="1" applyBorder="1" applyAlignment="1" applyProtection="1">
      <alignment horizontal="center" vertical="center"/>
    </xf>
    <xf numFmtId="200" fontId="13" fillId="0" borderId="121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distributed" vertical="center"/>
    </xf>
    <xf numFmtId="200" fontId="13" fillId="0" borderId="121" xfId="0" applyNumberFormat="1" applyFont="1" applyBorder="1" applyAlignment="1" applyProtection="1">
      <alignment horizontal="center" vertical="center"/>
    </xf>
    <xf numFmtId="202" fontId="66" fillId="0" borderId="48" xfId="0" applyNumberFormat="1" applyFont="1" applyBorder="1" applyAlignment="1" applyProtection="1">
      <alignment vertical="center"/>
    </xf>
    <xf numFmtId="200" fontId="13" fillId="0" borderId="206" xfId="0" applyNumberFormat="1" applyFont="1" applyBorder="1" applyAlignment="1">
      <alignment horizontal="center" vertical="center"/>
    </xf>
    <xf numFmtId="0" fontId="13" fillId="0" borderId="207" xfId="0" applyFont="1" applyBorder="1" applyAlignment="1">
      <alignment horizontal="distributed" vertical="center"/>
    </xf>
    <xf numFmtId="202" fontId="66" fillId="0" borderId="208" xfId="0" applyNumberFormat="1" applyFont="1" applyBorder="1" applyAlignment="1" applyProtection="1">
      <alignment vertical="center"/>
    </xf>
    <xf numFmtId="202" fontId="66" fillId="0" borderId="77" xfId="0" applyNumberFormat="1" applyFont="1" applyBorder="1" applyAlignment="1" applyProtection="1">
      <alignment vertical="center"/>
    </xf>
    <xf numFmtId="200" fontId="13" fillId="0" borderId="209" xfId="0" applyNumberFormat="1" applyFont="1" applyBorder="1" applyAlignment="1">
      <alignment horizontal="center" vertical="center"/>
    </xf>
    <xf numFmtId="0" fontId="13" fillId="0" borderId="210" xfId="0" applyFont="1" applyBorder="1" applyAlignment="1">
      <alignment horizontal="distributed" vertical="center"/>
    </xf>
    <xf numFmtId="202" fontId="66" fillId="0" borderId="211" xfId="0" applyNumberFormat="1" applyFont="1" applyBorder="1" applyAlignment="1" applyProtection="1">
      <alignment vertical="center"/>
    </xf>
    <xf numFmtId="202" fontId="66" fillId="0" borderId="64" xfId="0" applyNumberFormat="1" applyFont="1" applyBorder="1" applyAlignment="1" applyProtection="1">
      <alignment vertical="center"/>
    </xf>
    <xf numFmtId="200" fontId="67" fillId="0" borderId="96" xfId="0" applyNumberFormat="1" applyFont="1" applyBorder="1" applyAlignment="1">
      <alignment horizontal="center" vertical="center"/>
    </xf>
    <xf numFmtId="0" fontId="34" fillId="0" borderId="122" xfId="0" applyFont="1" applyBorder="1" applyAlignment="1">
      <alignment horizontal="distributed" vertical="center"/>
    </xf>
    <xf numFmtId="202" fontId="68" fillId="0" borderId="116" xfId="0" applyNumberFormat="1" applyFont="1" applyBorder="1" applyAlignment="1" applyProtection="1">
      <alignment vertical="center"/>
    </xf>
    <xf numFmtId="202" fontId="68" fillId="0" borderId="95" xfId="0" applyNumberFormat="1" applyFont="1" applyBorder="1" applyAlignment="1" applyProtection="1">
      <alignment vertical="center"/>
    </xf>
    <xf numFmtId="200" fontId="67" fillId="0" borderId="121" xfId="0" applyNumberFormat="1" applyFont="1" applyBorder="1" applyAlignment="1" applyProtection="1">
      <alignment horizontal="center" vertical="center"/>
    </xf>
    <xf numFmtId="0" fontId="34" fillId="0" borderId="49" xfId="0" applyFont="1" applyBorder="1" applyAlignment="1">
      <alignment horizontal="distributed" vertical="center"/>
    </xf>
    <xf numFmtId="202" fontId="68" fillId="0" borderId="48" xfId="0" applyNumberFormat="1" applyFont="1" applyBorder="1" applyAlignment="1" applyProtection="1">
      <alignment horizontal="right" vertical="center"/>
    </xf>
    <xf numFmtId="202" fontId="68" fillId="0" borderId="0" xfId="0" applyNumberFormat="1" applyFont="1" applyBorder="1" applyAlignment="1" applyProtection="1">
      <alignment horizontal="right" vertical="center"/>
    </xf>
    <xf numFmtId="200" fontId="67" fillId="0" borderId="212" xfId="0" applyNumberFormat="1" applyFont="1" applyBorder="1" applyAlignment="1">
      <alignment horizontal="center" vertical="center"/>
    </xf>
    <xf numFmtId="0" fontId="34" fillId="0" borderId="105" xfId="0" applyFont="1" applyBorder="1" applyAlignment="1">
      <alignment horizontal="distributed" vertical="center"/>
    </xf>
    <xf numFmtId="202" fontId="68" fillId="0" borderId="67" xfId="0" applyNumberFormat="1" applyFont="1" applyBorder="1" applyAlignment="1" applyProtection="1">
      <alignment vertical="center"/>
    </xf>
    <xf numFmtId="202" fontId="68" fillId="0" borderId="62" xfId="0" applyNumberFormat="1" applyFont="1" applyBorder="1" applyAlignment="1" applyProtection="1">
      <alignment vertical="center"/>
    </xf>
    <xf numFmtId="181" fontId="66" fillId="0" borderId="0" xfId="0" applyNumberFormat="1" applyFont="1" applyFill="1" applyAlignment="1" applyProtection="1">
      <alignment horizontal="right" vertical="center"/>
      <protection locked="0"/>
    </xf>
    <xf numFmtId="181" fontId="68" fillId="0" borderId="0" xfId="0" applyNumberFormat="1" applyFont="1" applyFill="1" applyAlignment="1" applyProtection="1">
      <alignment horizontal="right" vertical="center"/>
      <protection locked="0"/>
    </xf>
    <xf numFmtId="181" fontId="66" fillId="0" borderId="0" xfId="0" applyNumberFormat="1" applyFont="1" applyFill="1" applyAlignment="1" applyProtection="1">
      <alignment horizontal="right" vertical="center"/>
    </xf>
    <xf numFmtId="181" fontId="68" fillId="0" borderId="0" xfId="0" applyNumberFormat="1" applyFont="1" applyFill="1" applyAlignment="1" applyProtection="1">
      <alignment horizontal="right" vertical="center"/>
    </xf>
    <xf numFmtId="0" fontId="0" fillId="0" borderId="0" xfId="0" applyAlignment="1">
      <alignment horizontal="right"/>
    </xf>
    <xf numFmtId="0" fontId="15" fillId="0" borderId="57" xfId="0" applyFont="1" applyBorder="1" applyAlignment="1">
      <alignment vertical="center"/>
    </xf>
    <xf numFmtId="0" fontId="15" fillId="0" borderId="57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38" fontId="13" fillId="0" borderId="0" xfId="62" applyFont="1" applyAlignment="1">
      <alignment horizontal="center" vertical="center"/>
    </xf>
    <xf numFmtId="0" fontId="0" fillId="0" borderId="0" xfId="0" applyAlignment="1">
      <alignment horizontal="right" vertical="top"/>
    </xf>
    <xf numFmtId="38" fontId="13" fillId="0" borderId="42" xfId="62" applyFont="1" applyBorder="1"/>
    <xf numFmtId="0" fontId="44" fillId="0" borderId="0" xfId="48" applyFont="1" applyFill="1" applyAlignment="1">
      <alignment horizontal="right" vertical="center"/>
    </xf>
    <xf numFmtId="0" fontId="44" fillId="0" borderId="0" xfId="48" applyFont="1" applyFill="1" applyAlignment="1">
      <alignment horizontal="center" vertical="center"/>
    </xf>
    <xf numFmtId="0" fontId="44" fillId="0" borderId="0" xfId="48" applyFont="1" applyFill="1" applyAlignment="1">
      <alignment vertical="top"/>
    </xf>
    <xf numFmtId="0" fontId="44" fillId="0" borderId="0" xfId="48" applyFont="1" applyFill="1" applyAlignment="1">
      <alignment horizontal="right" vertical="top"/>
    </xf>
    <xf numFmtId="3" fontId="66" fillId="0" borderId="42" xfId="48" applyNumberFormat="1" applyFont="1" applyBorder="1" applyAlignment="1">
      <alignment horizontal="right" vertical="center"/>
    </xf>
    <xf numFmtId="184" fontId="66" fillId="0" borderId="42" xfId="48" applyNumberFormat="1" applyFont="1" applyBorder="1" applyAlignment="1">
      <alignment horizontal="right" vertical="center"/>
    </xf>
    <xf numFmtId="181" fontId="66" fillId="0" borderId="46" xfId="48" applyNumberFormat="1" applyFont="1" applyBorder="1" applyAlignment="1">
      <alignment horizontal="right" vertical="center"/>
    </xf>
    <xf numFmtId="176" fontId="66" fillId="0" borderId="47" xfId="48" applyNumberFormat="1" applyFont="1" applyBorder="1" applyAlignment="1">
      <alignment horizontal="right" vertical="center"/>
    </xf>
    <xf numFmtId="181" fontId="66" fillId="0" borderId="45" xfId="48" applyNumberFormat="1" applyFont="1" applyBorder="1" applyAlignment="1">
      <alignment horizontal="right" vertical="center"/>
    </xf>
    <xf numFmtId="176" fontId="66" fillId="0" borderId="49" xfId="48" applyNumberFormat="1" applyFont="1" applyBorder="1" applyAlignment="1">
      <alignment horizontal="right" vertical="center"/>
    </xf>
    <xf numFmtId="181" fontId="66" fillId="0" borderId="50" xfId="48" applyNumberFormat="1" applyFont="1" applyBorder="1" applyAlignment="1">
      <alignment horizontal="right" vertical="center"/>
    </xf>
    <xf numFmtId="176" fontId="66" fillId="0" borderId="51" xfId="48" applyNumberFormat="1" applyFont="1" applyBorder="1" applyAlignment="1">
      <alignment horizontal="right" vertical="center"/>
    </xf>
    <xf numFmtId="178" fontId="66" fillId="0" borderId="42" xfId="48" applyNumberFormat="1" applyFont="1" applyBorder="1" applyAlignment="1">
      <alignment horizontal="right" vertical="center"/>
    </xf>
    <xf numFmtId="178" fontId="66" fillId="0" borderId="45" xfId="48" applyNumberFormat="1" applyFont="1" applyBorder="1" applyAlignment="1">
      <alignment horizontal="right" vertical="center"/>
    </xf>
    <xf numFmtId="177" fontId="66" fillId="0" borderId="47" xfId="48" applyNumberFormat="1" applyFont="1" applyBorder="1" applyAlignment="1">
      <alignment horizontal="right" vertical="center"/>
    </xf>
    <xf numFmtId="177" fontId="66" fillId="0" borderId="49" xfId="48" applyNumberFormat="1" applyFont="1" applyBorder="1" applyAlignment="1">
      <alignment horizontal="right" vertical="center"/>
    </xf>
    <xf numFmtId="178" fontId="66" fillId="0" borderId="50" xfId="48" applyNumberFormat="1" applyFont="1" applyBorder="1" applyAlignment="1">
      <alignment horizontal="right" vertical="center"/>
    </xf>
    <xf numFmtId="177" fontId="66" fillId="0" borderId="51" xfId="48" applyNumberFormat="1" applyFont="1" applyBorder="1" applyAlignment="1">
      <alignment horizontal="right" vertical="center"/>
    </xf>
    <xf numFmtId="38" fontId="66" fillId="0" borderId="10" xfId="62" applyFont="1" applyBorder="1"/>
    <xf numFmtId="3" fontId="66" fillId="0" borderId="10" xfId="81" applyNumberFormat="1" applyFont="1" applyBorder="1"/>
    <xf numFmtId="180" fontId="66" fillId="0" borderId="10" xfId="81" applyNumberFormat="1" applyFont="1" applyBorder="1" applyProtection="1"/>
    <xf numFmtId="38" fontId="66" fillId="0" borderId="10" xfId="0" applyNumberFormat="1" applyFont="1" applyBorder="1"/>
    <xf numFmtId="0" fontId="15" fillId="0" borderId="0" xfId="70" applyFont="1" applyBorder="1" applyAlignment="1">
      <alignment horizontal="right"/>
    </xf>
    <xf numFmtId="0" fontId="34" fillId="0" borderId="0" xfId="0" applyFont="1" applyAlignment="1">
      <alignment horizontal="right" vertical="top"/>
    </xf>
    <xf numFmtId="0" fontId="34" fillId="0" borderId="0" xfId="70" applyFont="1" applyBorder="1" applyAlignment="1">
      <alignment horizontal="right"/>
    </xf>
    <xf numFmtId="0" fontId="34" fillId="0" borderId="0" xfId="70" applyFont="1" applyBorder="1" applyAlignment="1">
      <alignment horizontal="right" vertical="center"/>
    </xf>
    <xf numFmtId="178" fontId="34" fillId="0" borderId="0" xfId="72" applyNumberFormat="1" applyFont="1" applyBorder="1" applyAlignment="1">
      <alignment horizontal="center" vertical="center"/>
    </xf>
    <xf numFmtId="0" fontId="34" fillId="0" borderId="0" xfId="70" applyFont="1" applyBorder="1" applyAlignment="1">
      <alignment horizontal="center" vertical="center"/>
    </xf>
    <xf numFmtId="181" fontId="34" fillId="0" borderId="0" xfId="0" applyNumberFormat="1" applyFont="1" applyBorder="1" applyAlignment="1">
      <alignment horizontal="right" vertical="center"/>
    </xf>
    <xf numFmtId="178" fontId="75" fillId="0" borderId="0" xfId="74" applyNumberFormat="1" applyFont="1" applyBorder="1" applyAlignment="1" applyProtection="1">
      <alignment horizontal="right" vertical="center"/>
    </xf>
    <xf numFmtId="0" fontId="34" fillId="0" borderId="0" xfId="81" applyFont="1" applyBorder="1" applyAlignment="1">
      <alignment horizontal="right" vertical="center"/>
    </xf>
    <xf numFmtId="0" fontId="67" fillId="0" borderId="0" xfId="81" applyFont="1" applyBorder="1" applyAlignment="1">
      <alignment horizontal="left"/>
    </xf>
    <xf numFmtId="0" fontId="13" fillId="0" borderId="0" xfId="81" applyFont="1" applyBorder="1" applyAlignment="1"/>
    <xf numFmtId="0" fontId="34" fillId="0" borderId="0" xfId="81" applyFont="1" applyBorder="1" applyAlignment="1">
      <alignment vertical="center"/>
    </xf>
    <xf numFmtId="0" fontId="67" fillId="0" borderId="0" xfId="80" applyFont="1" applyBorder="1" applyAlignment="1">
      <alignment horizontal="left"/>
    </xf>
    <xf numFmtId="0" fontId="34" fillId="0" borderId="0" xfId="80" applyFont="1" applyBorder="1" applyAlignment="1">
      <alignment horizontal="right"/>
    </xf>
    <xf numFmtId="181" fontId="66" fillId="0" borderId="0" xfId="79" applyNumberFormat="1" applyFont="1" applyBorder="1" applyAlignment="1" applyProtection="1">
      <alignment horizontal="right" vertical="center"/>
    </xf>
    <xf numFmtId="181" fontId="66" fillId="0" borderId="0" xfId="79" applyNumberFormat="1" applyFont="1" applyBorder="1" applyAlignment="1" applyProtection="1">
      <alignment vertical="center"/>
    </xf>
    <xf numFmtId="181" fontId="68" fillId="0" borderId="0" xfId="79" applyNumberFormat="1" applyFont="1" applyBorder="1" applyAlignment="1" applyProtection="1">
      <alignment vertical="center"/>
    </xf>
    <xf numFmtId="0" fontId="34" fillId="0" borderId="0" xfId="80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47" fillId="0" borderId="0" xfId="48" applyFont="1" applyAlignment="1">
      <alignment wrapText="1"/>
    </xf>
    <xf numFmtId="0" fontId="15" fillId="0" borderId="0" xfId="70" applyFont="1" applyBorder="1" applyAlignment="1">
      <alignment horizontal="right"/>
    </xf>
    <xf numFmtId="38" fontId="13" fillId="0" borderId="0" xfId="62" applyFont="1" applyBorder="1"/>
    <xf numFmtId="38" fontId="15" fillId="0" borderId="0" xfId="62" applyFont="1" applyAlignment="1">
      <alignment horizontal="right" vertical="center"/>
    </xf>
    <xf numFmtId="41" fontId="71" fillId="0" borderId="0" xfId="64" applyNumberFormat="1" applyFont="1" applyFill="1" applyBorder="1" applyAlignment="1">
      <alignment horizontal="right" vertical="center"/>
    </xf>
    <xf numFmtId="181" fontId="71" fillId="0" borderId="0" xfId="53" applyNumberFormat="1" applyFont="1" applyBorder="1" applyAlignment="1">
      <alignment horizontal="right" vertical="center"/>
    </xf>
    <xf numFmtId="0" fontId="71" fillId="0" borderId="0" xfId="69" applyFont="1" applyBorder="1" applyAlignment="1">
      <alignment horizontal="right"/>
    </xf>
    <xf numFmtId="3" fontId="15" fillId="0" borderId="0" xfId="48" applyNumberFormat="1" applyFont="1" applyBorder="1" applyAlignment="1">
      <alignment horizontal="right" vertical="center"/>
    </xf>
    <xf numFmtId="181" fontId="71" fillId="0" borderId="0" xfId="0" applyNumberFormat="1" applyFont="1" applyBorder="1" applyAlignment="1">
      <alignment horizontal="right"/>
    </xf>
    <xf numFmtId="181" fontId="15" fillId="0" borderId="0" xfId="70" applyNumberFormat="1" applyFont="1" applyFill="1" applyBorder="1" applyAlignment="1" applyProtection="1">
      <alignment horizontal="right" vertical="center"/>
    </xf>
    <xf numFmtId="181" fontId="15" fillId="0" borderId="0" xfId="70" applyNumberFormat="1" applyFont="1" applyFill="1" applyBorder="1" applyAlignment="1" applyProtection="1">
      <alignment horizontal="right"/>
    </xf>
    <xf numFmtId="0" fontId="41" fillId="0" borderId="0" xfId="0" applyFont="1" applyAlignment="1"/>
    <xf numFmtId="181" fontId="66" fillId="0" borderId="0" xfId="0" applyNumberFormat="1" applyFont="1" applyAlignment="1">
      <alignment horizontal="right" vertical="center"/>
    </xf>
    <xf numFmtId="181" fontId="60" fillId="0" borderId="0" xfId="79" applyNumberFormat="1" applyFont="1" applyBorder="1" applyAlignment="1" applyProtection="1">
      <alignment horizontal="right" vertical="center"/>
    </xf>
    <xf numFmtId="0" fontId="67" fillId="0" borderId="56" xfId="64" applyNumberFormat="1" applyFont="1" applyBorder="1" applyAlignment="1" applyProtection="1">
      <alignment horizontal="center" vertical="center"/>
    </xf>
    <xf numFmtId="41" fontId="68" fillId="0" borderId="0" xfId="64" applyNumberFormat="1" applyFont="1" applyFill="1" applyBorder="1" applyAlignment="1">
      <alignment horizontal="right" vertical="center"/>
    </xf>
    <xf numFmtId="41" fontId="68" fillId="0" borderId="60" xfId="64" applyNumberFormat="1" applyFont="1" applyFill="1" applyBorder="1" applyAlignment="1" applyProtection="1">
      <alignment vertical="center"/>
    </xf>
    <xf numFmtId="178" fontId="68" fillId="0" borderId="117" xfId="64" applyNumberFormat="1" applyFont="1" applyFill="1" applyBorder="1" applyAlignment="1">
      <alignment vertical="center"/>
    </xf>
    <xf numFmtId="49" fontId="67" fillId="0" borderId="137" xfId="0" applyNumberFormat="1" applyFont="1" applyBorder="1" applyAlignment="1">
      <alignment horizontal="center" vertical="center"/>
    </xf>
    <xf numFmtId="176" fontId="68" fillId="0" borderId="0" xfId="69" applyNumberFormat="1" applyFont="1" applyAlignment="1">
      <alignment vertical="center"/>
    </xf>
    <xf numFmtId="178" fontId="68" fillId="0" borderId="0" xfId="0" applyNumberFormat="1" applyFont="1" applyFill="1" applyBorder="1" applyAlignment="1">
      <alignment vertical="center"/>
    </xf>
    <xf numFmtId="197" fontId="67" fillId="0" borderId="70" xfId="0" applyNumberFormat="1" applyFont="1" applyBorder="1" applyAlignment="1">
      <alignment vertical="center"/>
    </xf>
    <xf numFmtId="178" fontId="68" fillId="0" borderId="57" xfId="0" applyNumberFormat="1" applyFont="1" applyFill="1" applyBorder="1" applyAlignment="1">
      <alignment vertical="center"/>
    </xf>
    <xf numFmtId="197" fontId="67" fillId="0" borderId="71" xfId="0" applyNumberFormat="1" applyFont="1" applyBorder="1" applyAlignment="1">
      <alignment horizontal="center" vertical="center"/>
    </xf>
    <xf numFmtId="178" fontId="68" fillId="0" borderId="69" xfId="0" applyNumberFormat="1" applyFont="1" applyFill="1" applyBorder="1" applyAlignment="1">
      <alignment vertical="center"/>
    </xf>
    <xf numFmtId="181" fontId="67" fillId="0" borderId="134" xfId="0" applyNumberFormat="1" applyFont="1" applyBorder="1" applyAlignment="1">
      <alignment vertical="center"/>
    </xf>
    <xf numFmtId="0" fontId="15" fillId="0" borderId="0" xfId="0" applyFont="1" applyBorder="1" applyAlignment="1">
      <alignment horizontal="right"/>
    </xf>
    <xf numFmtId="0" fontId="69" fillId="0" borderId="231" xfId="0" applyFont="1" applyBorder="1" applyAlignment="1">
      <alignment vertical="center"/>
    </xf>
    <xf numFmtId="0" fontId="69" fillId="0" borderId="230" xfId="0" applyFont="1" applyBorder="1" applyAlignment="1">
      <alignment vertical="center"/>
    </xf>
    <xf numFmtId="0" fontId="74" fillId="0" borderId="230" xfId="0" applyFont="1" applyBorder="1" applyAlignment="1">
      <alignment horizontal="center" vertical="center"/>
    </xf>
    <xf numFmtId="3" fontId="69" fillId="0" borderId="230" xfId="0" applyNumberFormat="1" applyFont="1" applyBorder="1" applyAlignment="1">
      <alignment vertical="center"/>
    </xf>
    <xf numFmtId="0" fontId="69" fillId="0" borderId="69" xfId="0" applyFont="1" applyBorder="1" applyAlignment="1">
      <alignment vertical="center"/>
    </xf>
    <xf numFmtId="41" fontId="69" fillId="0" borderId="0" xfId="79" applyNumberFormat="1" applyFont="1" applyBorder="1" applyAlignment="1" applyProtection="1">
      <alignment horizontal="right" vertical="center"/>
    </xf>
    <xf numFmtId="49" fontId="34" fillId="0" borderId="232" xfId="86" applyNumberFormat="1" applyFont="1" applyBorder="1" applyProtection="1">
      <protection locked="0"/>
    </xf>
    <xf numFmtId="49" fontId="34" fillId="0" borderId="233" xfId="86" applyNumberFormat="1" applyFont="1" applyBorder="1" applyProtection="1">
      <protection locked="0"/>
    </xf>
    <xf numFmtId="49" fontId="34" fillId="24" borderId="233" xfId="86" applyNumberFormat="1" applyFont="1" applyFill="1" applyBorder="1" applyProtection="1">
      <protection locked="0"/>
    </xf>
    <xf numFmtId="0" fontId="2" fillId="0" borderId="234" xfId="85" applyBorder="1" applyAlignment="1">
      <alignment horizontal="center" vertical="center"/>
    </xf>
    <xf numFmtId="0" fontId="2" fillId="0" borderId="235" xfId="85" applyBorder="1" applyAlignment="1">
      <alignment horizontal="center" vertical="center"/>
    </xf>
    <xf numFmtId="38" fontId="100" fillId="0" borderId="39" xfId="33" applyFont="1" applyBorder="1" applyAlignment="1">
      <alignment vertical="center"/>
    </xf>
    <xf numFmtId="38" fontId="100" fillId="0" borderId="17" xfId="33" applyFont="1" applyBorder="1" applyAlignment="1">
      <alignment vertical="center"/>
    </xf>
    <xf numFmtId="38" fontId="100" fillId="0" borderId="40" xfId="33" applyFont="1" applyBorder="1" applyAlignment="1">
      <alignment vertical="center"/>
    </xf>
    <xf numFmtId="38" fontId="100" fillId="0" borderId="236" xfId="33" applyFont="1" applyBorder="1" applyAlignment="1">
      <alignment vertical="center"/>
    </xf>
    <xf numFmtId="38" fontId="100" fillId="0" borderId="28" xfId="33" applyFont="1" applyBorder="1" applyAlignment="1">
      <alignment vertical="center"/>
    </xf>
    <xf numFmtId="38" fontId="100" fillId="27" borderId="40" xfId="33" applyFont="1" applyFill="1" applyBorder="1" applyAlignment="1">
      <alignment vertical="center"/>
    </xf>
    <xf numFmtId="38" fontId="100" fillId="27" borderId="236" xfId="33" applyFont="1" applyFill="1" applyBorder="1" applyAlignment="1">
      <alignment vertical="center"/>
    </xf>
    <xf numFmtId="38" fontId="100" fillId="27" borderId="18" xfId="33" applyFont="1" applyFill="1" applyBorder="1" applyAlignment="1">
      <alignment vertical="center"/>
    </xf>
    <xf numFmtId="38" fontId="100" fillId="0" borderId="41" xfId="33" applyFont="1" applyFill="1" applyBorder="1" applyAlignment="1">
      <alignment vertical="center"/>
    </xf>
    <xf numFmtId="38" fontId="100" fillId="0" borderId="226" xfId="33" applyFont="1" applyFill="1" applyBorder="1" applyAlignment="1">
      <alignment vertical="center"/>
    </xf>
    <xf numFmtId="178" fontId="100" fillId="0" borderId="41" xfId="86" applyNumberFormat="1" applyFont="1" applyBorder="1"/>
    <xf numFmtId="178" fontId="100" fillId="0" borderId="226" xfId="86" applyNumberFormat="1" applyFont="1" applyBorder="1"/>
    <xf numFmtId="178" fontId="100" fillId="0" borderId="19" xfId="86" applyNumberFormat="1" applyFont="1" applyBorder="1"/>
    <xf numFmtId="178" fontId="100" fillId="0" borderId="28" xfId="86" applyNumberFormat="1" applyFont="1" applyBorder="1"/>
    <xf numFmtId="178" fontId="100" fillId="0" borderId="41" xfId="86" applyNumberFormat="1" applyFont="1" applyFill="1" applyBorder="1" applyAlignment="1">
      <alignment vertical="center"/>
    </xf>
    <xf numFmtId="178" fontId="100" fillId="0" borderId="226" xfId="86" applyNumberFormat="1" applyFont="1" applyFill="1" applyBorder="1" applyAlignment="1">
      <alignment vertical="center"/>
    </xf>
    <xf numFmtId="178" fontId="100" fillId="0" borderId="238" xfId="86" applyNumberFormat="1" applyFont="1" applyFill="1" applyBorder="1" applyAlignment="1">
      <alignment vertical="center"/>
    </xf>
    <xf numFmtId="178" fontId="100" fillId="0" borderId="237" xfId="86" applyNumberFormat="1" applyFont="1" applyFill="1" applyBorder="1" applyAlignment="1">
      <alignment vertical="center"/>
    </xf>
    <xf numFmtId="178" fontId="34" fillId="0" borderId="19" xfId="86" applyNumberFormat="1" applyFont="1" applyBorder="1" applyProtection="1"/>
    <xf numFmtId="178" fontId="34" fillId="0" borderId="236" xfId="86" applyNumberFormat="1" applyFont="1" applyBorder="1" applyProtection="1"/>
    <xf numFmtId="178" fontId="34" fillId="0" borderId="26" xfId="86" applyNumberFormat="1" applyFont="1" applyBorder="1" applyProtection="1"/>
    <xf numFmtId="178" fontId="34" fillId="0" borderId="28" xfId="86" applyNumberFormat="1" applyFont="1" applyBorder="1" applyProtection="1"/>
    <xf numFmtId="178" fontId="34" fillId="0" borderId="75" xfId="86" applyNumberFormat="1" applyFont="1" applyBorder="1" applyProtection="1"/>
    <xf numFmtId="178" fontId="34" fillId="0" borderId="222" xfId="86" applyNumberFormat="1" applyFont="1" applyBorder="1" applyProtection="1"/>
    <xf numFmtId="178" fontId="34" fillId="0" borderId="27" xfId="86" applyNumberFormat="1" applyFont="1" applyBorder="1" applyProtection="1"/>
    <xf numFmtId="178" fontId="34" fillId="24" borderId="19" xfId="86" applyNumberFormat="1" applyFont="1" applyFill="1" applyBorder="1" applyProtection="1"/>
    <xf numFmtId="178" fontId="34" fillId="24" borderId="236" xfId="86" applyNumberFormat="1" applyFont="1" applyFill="1" applyBorder="1" applyProtection="1"/>
    <xf numFmtId="0" fontId="13" fillId="0" borderId="0" xfId="74" applyFont="1" applyBorder="1" applyAlignment="1" applyProtection="1">
      <alignment vertical="center"/>
    </xf>
    <xf numFmtId="0" fontId="13" fillId="0" borderId="0" xfId="76" applyFont="1" applyBorder="1" applyAlignment="1">
      <alignment vertical="center"/>
    </xf>
    <xf numFmtId="0" fontId="13" fillId="0" borderId="0" xfId="76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15" fillId="0" borderId="0" xfId="48" applyFont="1" applyAlignment="1">
      <alignment horizontal="left"/>
    </xf>
    <xf numFmtId="38" fontId="44" fillId="0" borderId="0" xfId="33" applyFont="1" applyFill="1" applyAlignment="1">
      <alignment vertical="center"/>
    </xf>
    <xf numFmtId="0" fontId="3" fillId="0" borderId="0" xfId="88"/>
    <xf numFmtId="38" fontId="34" fillId="0" borderId="0" xfId="62" applyFont="1" applyAlignment="1">
      <alignment vertical="center"/>
    </xf>
    <xf numFmtId="38" fontId="13" fillId="0" borderId="0" xfId="62" applyFont="1" applyAlignment="1">
      <alignment vertical="center"/>
    </xf>
    <xf numFmtId="181" fontId="68" fillId="0" borderId="58" xfId="62" applyNumberFormat="1" applyFont="1" applyFill="1" applyBorder="1" applyAlignment="1" applyProtection="1">
      <alignment horizontal="right" vertical="center"/>
    </xf>
    <xf numFmtId="180" fontId="66" fillId="0" borderId="0" xfId="62" applyNumberFormat="1" applyFont="1" applyBorder="1" applyAlignment="1">
      <alignment vertical="center"/>
    </xf>
    <xf numFmtId="0" fontId="13" fillId="0" borderId="0" xfId="63" applyFont="1" applyAlignment="1">
      <alignment vertical="center"/>
    </xf>
    <xf numFmtId="181" fontId="66" fillId="0" borderId="0" xfId="62" applyNumberFormat="1" applyFont="1" applyBorder="1" applyAlignment="1">
      <alignment vertical="center"/>
    </xf>
    <xf numFmtId="181" fontId="68" fillId="0" borderId="0" xfId="62" applyNumberFormat="1" applyFont="1" applyBorder="1" applyAlignment="1">
      <alignment vertical="center"/>
    </xf>
    <xf numFmtId="181" fontId="68" fillId="0" borderId="62" xfId="62" applyNumberFormat="1" applyFont="1" applyBorder="1" applyAlignment="1">
      <alignment vertical="center"/>
    </xf>
    <xf numFmtId="181" fontId="68" fillId="0" borderId="0" xfId="62" applyNumberFormat="1" applyFont="1" applyFill="1" applyBorder="1" applyAlignment="1" applyProtection="1">
      <alignment vertical="center"/>
    </xf>
    <xf numFmtId="0" fontId="34" fillId="0" borderId="215" xfId="96" applyFont="1" applyBorder="1"/>
    <xf numFmtId="0" fontId="13" fillId="0" borderId="215" xfId="96" applyFont="1" applyBorder="1" applyAlignment="1">
      <alignment horizontal="center" vertical="center" wrapText="1"/>
    </xf>
    <xf numFmtId="38" fontId="34" fillId="0" borderId="215" xfId="89" applyFont="1" applyBorder="1"/>
    <xf numFmtId="0" fontId="34" fillId="0" borderId="215" xfId="64" applyFont="1" applyBorder="1"/>
    <xf numFmtId="0" fontId="13" fillId="0" borderId="215" xfId="64" applyFont="1" applyBorder="1"/>
    <xf numFmtId="38" fontId="13" fillId="0" borderId="215" xfId="89" applyFont="1" applyBorder="1"/>
    <xf numFmtId="0" fontId="13" fillId="0" borderId="0" xfId="74" applyFont="1" applyBorder="1" applyAlignment="1" applyProtection="1">
      <alignment horizontal="center" vertical="center"/>
    </xf>
    <xf numFmtId="0" fontId="0" fillId="0" borderId="0" xfId="0" applyFont="1" applyAlignment="1">
      <alignment horizontal="right"/>
    </xf>
    <xf numFmtId="176" fontId="66" fillId="0" borderId="0" xfId="69" applyNumberFormat="1" applyFont="1" applyAlignment="1">
      <alignment vertical="center"/>
    </xf>
    <xf numFmtId="177" fontId="66" fillId="0" borderId="0" xfId="69" applyNumberFormat="1" applyFont="1" applyFill="1" applyBorder="1" applyAlignment="1" applyProtection="1">
      <alignment vertical="center"/>
    </xf>
    <xf numFmtId="41" fontId="101" fillId="0" borderId="0" xfId="72" applyNumberFormat="1" applyFont="1">
      <alignment vertical="center"/>
    </xf>
    <xf numFmtId="41" fontId="101" fillId="0" borderId="0" xfId="72" applyNumberFormat="1" applyFont="1" applyBorder="1">
      <alignment vertical="center"/>
    </xf>
    <xf numFmtId="41" fontId="101" fillId="0" borderId="69" xfId="72" applyNumberFormat="1" applyFont="1" applyBorder="1">
      <alignment vertical="center"/>
    </xf>
    <xf numFmtId="0" fontId="13" fillId="0" borderId="242" xfId="70" applyNumberFormat="1" applyFont="1" applyBorder="1" applyAlignment="1">
      <alignment horizontal="center" vertical="center"/>
    </xf>
    <xf numFmtId="49" fontId="13" fillId="0" borderId="243" xfId="70" applyNumberFormat="1" applyFont="1" applyBorder="1" applyAlignment="1">
      <alignment horizontal="center" vertical="center"/>
    </xf>
    <xf numFmtId="41" fontId="66" fillId="0" borderId="244" xfId="70" applyNumberFormat="1" applyFont="1" applyBorder="1" applyAlignment="1" applyProtection="1">
      <alignment vertical="center"/>
    </xf>
    <xf numFmtId="41" fontId="101" fillId="0" borderId="133" xfId="70" applyNumberFormat="1" applyFont="1" applyBorder="1" applyAlignment="1" applyProtection="1">
      <alignment vertical="center"/>
    </xf>
    <xf numFmtId="181" fontId="60" fillId="0" borderId="0" xfId="79" applyNumberFormat="1" applyFont="1" applyBorder="1" applyAlignment="1" applyProtection="1">
      <alignment vertical="center"/>
    </xf>
    <xf numFmtId="181" fontId="69" fillId="0" borderId="0" xfId="79" applyNumberFormat="1" applyFont="1" applyBorder="1" applyAlignment="1" applyProtection="1">
      <alignment vertical="center"/>
    </xf>
    <xf numFmtId="0" fontId="0" fillId="0" borderId="69" xfId="0" applyBorder="1" applyAlignment="1">
      <alignment horizontal="right"/>
    </xf>
    <xf numFmtId="0" fontId="0" fillId="0" borderId="135" xfId="0" applyBorder="1" applyAlignment="1">
      <alignment horizontal="right"/>
    </xf>
    <xf numFmtId="0" fontId="0" fillId="0" borderId="79" xfId="0" applyBorder="1" applyAlignment="1">
      <alignment horizontal="right"/>
    </xf>
    <xf numFmtId="41" fontId="59" fillId="0" borderId="245" xfId="62" applyNumberFormat="1" applyFont="1" applyBorder="1" applyAlignment="1">
      <alignment horizontal="right" vertical="center"/>
    </xf>
    <xf numFmtId="0" fontId="0" fillId="0" borderId="245" xfId="0" applyBorder="1" applyAlignment="1">
      <alignment horizontal="right"/>
    </xf>
    <xf numFmtId="181" fontId="68" fillId="0" borderId="0" xfId="0" applyNumberFormat="1" applyFont="1" applyBorder="1" applyAlignment="1">
      <alignment horizontal="left" vertical="center"/>
    </xf>
    <xf numFmtId="181" fontId="67" fillId="0" borderId="0" xfId="0" applyNumberFormat="1" applyFont="1" applyBorder="1" applyAlignment="1">
      <alignment vertical="center"/>
    </xf>
    <xf numFmtId="181" fontId="66" fillId="0" borderId="12" xfId="0" applyNumberFormat="1" applyFont="1" applyBorder="1" applyAlignment="1">
      <alignment horizontal="left" vertical="center"/>
    </xf>
    <xf numFmtId="200" fontId="13" fillId="0" borderId="74" xfId="74" applyNumberFormat="1" applyFont="1" applyFill="1" applyBorder="1" applyAlignment="1" applyProtection="1">
      <alignment horizontal="left" vertical="center"/>
    </xf>
    <xf numFmtId="200" fontId="13" fillId="0" borderId="85" xfId="74" applyNumberFormat="1" applyFont="1" applyFill="1" applyBorder="1" applyAlignment="1" applyProtection="1">
      <alignment horizontal="left" vertical="center"/>
    </xf>
    <xf numFmtId="0" fontId="13" fillId="0" borderId="0" xfId="74" applyFont="1" applyFill="1" applyBorder="1"/>
    <xf numFmtId="200" fontId="13" fillId="0" borderId="0" xfId="74" applyNumberFormat="1" applyFont="1" applyFill="1" applyBorder="1" applyAlignment="1" applyProtection="1">
      <alignment horizontal="distributed" vertical="center" indent="1"/>
    </xf>
    <xf numFmtId="200" fontId="13" fillId="0" borderId="85" xfId="74" applyNumberFormat="1" applyFont="1" applyFill="1" applyBorder="1" applyAlignment="1" applyProtection="1">
      <alignment horizontal="distributed" vertical="center" indent="1"/>
    </xf>
    <xf numFmtId="200" fontId="13" fillId="0" borderId="0" xfId="74" applyNumberFormat="1" applyFont="1" applyBorder="1" applyAlignment="1" applyProtection="1">
      <alignment horizontal="distributed" vertical="center" indent="1"/>
    </xf>
    <xf numFmtId="200" fontId="13" fillId="0" borderId="85" xfId="74" applyNumberFormat="1" applyFont="1" applyBorder="1" applyAlignment="1" applyProtection="1">
      <alignment horizontal="distributed" vertical="center" indent="1"/>
    </xf>
    <xf numFmtId="200" fontId="13" fillId="0" borderId="74" xfId="74" applyNumberFormat="1" applyFont="1" applyBorder="1" applyAlignment="1" applyProtection="1">
      <alignment horizontal="left" vertical="center"/>
    </xf>
    <xf numFmtId="200" fontId="13" fillId="0" borderId="85" xfId="74" applyNumberFormat="1" applyFont="1" applyBorder="1" applyAlignment="1" applyProtection="1">
      <alignment horizontal="left" vertical="center"/>
    </xf>
    <xf numFmtId="200" fontId="13" fillId="0" borderId="74" xfId="74" applyNumberFormat="1" applyFont="1" applyBorder="1" applyAlignment="1" applyProtection="1">
      <alignment horizontal="left" vertical="center" wrapText="1"/>
    </xf>
    <xf numFmtId="200" fontId="13" fillId="0" borderId="85" xfId="74" applyNumberFormat="1" applyFont="1" applyBorder="1" applyAlignment="1" applyProtection="1">
      <alignment horizontal="left" vertical="center" wrapText="1"/>
    </xf>
    <xf numFmtId="0" fontId="13" fillId="0" borderId="69" xfId="74" applyFont="1" applyBorder="1"/>
    <xf numFmtId="200" fontId="13" fillId="0" borderId="69" xfId="74" applyNumberFormat="1" applyFont="1" applyBorder="1" applyAlignment="1" applyProtection="1">
      <alignment horizontal="distributed" vertical="center" indent="1"/>
    </xf>
    <xf numFmtId="200" fontId="13" fillId="0" borderId="78" xfId="74" applyNumberFormat="1" applyFont="1" applyBorder="1" applyAlignment="1" applyProtection="1">
      <alignment horizontal="distributed" vertical="center" indent="1"/>
    </xf>
    <xf numFmtId="0" fontId="13" fillId="0" borderId="79" xfId="74" applyFont="1" applyBorder="1" applyAlignment="1">
      <alignment horizontal="center" vertical="center"/>
    </xf>
    <xf numFmtId="0" fontId="13" fillId="0" borderId="80" xfId="74" applyFont="1" applyBorder="1" applyAlignment="1">
      <alignment horizontal="center" vertical="center"/>
    </xf>
    <xf numFmtId="0" fontId="13" fillId="0" borderId="55" xfId="74" applyFont="1" applyBorder="1" applyAlignment="1">
      <alignment horizontal="center" vertical="center"/>
    </xf>
    <xf numFmtId="0" fontId="13" fillId="0" borderId="83" xfId="74" applyFont="1" applyBorder="1" applyAlignment="1">
      <alignment horizontal="center" vertical="center"/>
    </xf>
    <xf numFmtId="0" fontId="13" fillId="0" borderId="197" xfId="74" applyFont="1" applyBorder="1" applyAlignment="1" applyProtection="1">
      <alignment vertical="center"/>
    </xf>
    <xf numFmtId="0" fontId="13" fillId="0" borderId="246" xfId="74" applyFont="1" applyBorder="1" applyAlignment="1" applyProtection="1">
      <alignment vertical="center"/>
    </xf>
    <xf numFmtId="0" fontId="13" fillId="0" borderId="198" xfId="74" applyFont="1" applyBorder="1" applyAlignment="1" applyProtection="1">
      <alignment vertical="center"/>
    </xf>
    <xf numFmtId="0" fontId="13" fillId="0" borderId="247" xfId="74" applyFont="1" applyBorder="1" applyAlignment="1" applyProtection="1">
      <alignment vertical="center"/>
    </xf>
    <xf numFmtId="178" fontId="66" fillId="0" borderId="245" xfId="74" applyNumberFormat="1" applyFont="1" applyBorder="1" applyAlignment="1" applyProtection="1">
      <alignment vertical="center"/>
    </xf>
    <xf numFmtId="178" fontId="66" fillId="0" borderId="0" xfId="74" applyNumberFormat="1" applyFont="1" applyBorder="1" applyAlignment="1" applyProtection="1">
      <alignment vertical="center"/>
    </xf>
    <xf numFmtId="0" fontId="13" fillId="0" borderId="81" xfId="0" applyFont="1" applyBorder="1" applyAlignment="1">
      <alignment vertical="center"/>
    </xf>
    <xf numFmtId="0" fontId="13" fillId="0" borderId="79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45" xfId="74" applyFont="1" applyBorder="1" applyAlignment="1" applyProtection="1">
      <alignment vertical="center"/>
    </xf>
    <xf numFmtId="0" fontId="60" fillId="0" borderId="245" xfId="0" applyFont="1" applyBorder="1" applyAlignment="1">
      <alignment vertical="center"/>
    </xf>
    <xf numFmtId="3" fontId="60" fillId="0" borderId="245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60" fillId="0" borderId="0" xfId="0" applyNumberFormat="1" applyFont="1" applyBorder="1" applyAlignment="1">
      <alignment vertical="center"/>
    </xf>
    <xf numFmtId="3" fontId="60" fillId="0" borderId="0" xfId="0" applyNumberFormat="1" applyFont="1" applyAlignment="1">
      <alignment vertical="center"/>
    </xf>
    <xf numFmtId="0" fontId="74" fillId="0" borderId="69" xfId="74" applyFont="1" applyBorder="1" applyAlignment="1" applyProtection="1">
      <alignment vertical="center"/>
    </xf>
    <xf numFmtId="3" fontId="69" fillId="0" borderId="69" xfId="0" applyNumberFormat="1" applyFont="1" applyBorder="1" applyAlignment="1">
      <alignment vertical="center"/>
    </xf>
    <xf numFmtId="38" fontId="69" fillId="0" borderId="69" xfId="62" applyFont="1" applyBorder="1" applyAlignment="1">
      <alignment vertical="center"/>
    </xf>
    <xf numFmtId="197" fontId="34" fillId="0" borderId="85" xfId="75" applyNumberFormat="1" applyFont="1" applyBorder="1" applyAlignment="1" applyProtection="1">
      <alignment horizontal="center" vertical="center"/>
    </xf>
    <xf numFmtId="202" fontId="66" fillId="0" borderId="116" xfId="0" applyNumberFormat="1" applyFont="1" applyBorder="1" applyAlignment="1" applyProtection="1">
      <alignment vertical="center"/>
    </xf>
    <xf numFmtId="202" fontId="66" fillId="0" borderId="95" xfId="0" applyNumberFormat="1" applyFont="1" applyBorder="1" applyAlignment="1" applyProtection="1">
      <alignment vertical="center"/>
    </xf>
    <xf numFmtId="202" fontId="66" fillId="0" borderId="0" xfId="0" applyNumberFormat="1" applyFont="1" applyBorder="1" applyAlignment="1" applyProtection="1">
      <alignment horizontal="right" vertical="center"/>
    </xf>
    <xf numFmtId="202" fontId="13" fillId="0" borderId="0" xfId="48" applyNumberFormat="1" applyFont="1" applyAlignment="1">
      <alignment vertical="center"/>
    </xf>
    <xf numFmtId="0" fontId="34" fillId="0" borderId="92" xfId="82" applyNumberFormat="1" applyFont="1" applyFill="1" applyBorder="1" applyAlignment="1">
      <alignment horizontal="center" vertical="center"/>
    </xf>
    <xf numFmtId="49" fontId="34" fillId="0" borderId="102" xfId="82" applyNumberFormat="1" applyFont="1" applyFill="1" applyBorder="1" applyAlignment="1">
      <alignment horizontal="center" vertical="top"/>
    </xf>
    <xf numFmtId="49" fontId="67" fillId="0" borderId="97" xfId="82" applyNumberFormat="1" applyFont="1" applyFill="1" applyBorder="1" applyAlignment="1">
      <alignment horizontal="center" vertical="center"/>
    </xf>
    <xf numFmtId="0" fontId="67" fillId="0" borderId="97" xfId="82" applyNumberFormat="1" applyFont="1" applyFill="1" applyBorder="1" applyAlignment="1">
      <alignment horizontal="center" vertical="center"/>
    </xf>
    <xf numFmtId="181" fontId="68" fillId="0" borderId="245" xfId="0" applyNumberFormat="1" applyFont="1" applyFill="1" applyBorder="1" applyAlignment="1" applyProtection="1">
      <alignment horizontal="right" vertical="center"/>
      <protection locked="0"/>
    </xf>
    <xf numFmtId="0" fontId="13" fillId="0" borderId="249" xfId="64" applyFont="1" applyFill="1" applyBorder="1"/>
    <xf numFmtId="38" fontId="0" fillId="0" borderId="0" xfId="0" applyNumberFormat="1"/>
    <xf numFmtId="38" fontId="13" fillId="0" borderId="0" xfId="70" applyNumberFormat="1" applyFont="1"/>
    <xf numFmtId="40" fontId="34" fillId="0" borderId="215" xfId="89" applyNumberFormat="1" applyFont="1" applyBorder="1"/>
    <xf numFmtId="0" fontId="0" fillId="0" borderId="79" xfId="77" applyFont="1" applyBorder="1" applyAlignment="1">
      <alignment horizontal="right" vertical="center"/>
    </xf>
    <xf numFmtId="0" fontId="0" fillId="0" borderId="0" xfId="0" applyFill="1" applyBorder="1" applyAlignment="1"/>
    <xf numFmtId="0" fontId="16" fillId="0" borderId="0" xfId="65" applyFont="1" applyFill="1" applyAlignment="1">
      <alignment horizontal="left"/>
    </xf>
    <xf numFmtId="38" fontId="0" fillId="0" borderId="0" xfId="0" applyNumberFormat="1" applyFont="1"/>
    <xf numFmtId="0" fontId="13" fillId="0" borderId="245" xfId="0" applyFont="1" applyFill="1" applyBorder="1" applyAlignment="1">
      <alignment horizontal="center" vertical="center"/>
    </xf>
    <xf numFmtId="0" fontId="13" fillId="0" borderId="248" xfId="0" applyFont="1" applyFill="1" applyBorder="1" applyAlignment="1">
      <alignment horizontal="center" vertical="center"/>
    </xf>
    <xf numFmtId="3" fontId="60" fillId="0" borderId="251" xfId="0" applyNumberFormat="1" applyFont="1" applyFill="1" applyBorder="1" applyAlignment="1">
      <alignment horizontal="center" vertical="center" shrinkToFit="1"/>
    </xf>
    <xf numFmtId="3" fontId="60" fillId="0" borderId="234" xfId="0" applyNumberFormat="1" applyFont="1" applyFill="1" applyBorder="1" applyAlignment="1">
      <alignment vertical="center" shrinkToFit="1"/>
    </xf>
    <xf numFmtId="3" fontId="60" fillId="0" borderId="252" xfId="0" applyNumberFormat="1" applyFont="1" applyFill="1" applyBorder="1" applyAlignment="1">
      <alignment vertical="center" shrinkToFit="1"/>
    </xf>
    <xf numFmtId="0" fontId="6" fillId="0" borderId="124" xfId="0" applyFont="1" applyFill="1" applyBorder="1" applyAlignment="1">
      <alignment horizontal="center" vertical="center" wrapText="1"/>
    </xf>
    <xf numFmtId="0" fontId="34" fillId="0" borderId="245" xfId="0" applyFont="1" applyFill="1" applyBorder="1" applyAlignment="1">
      <alignment horizontal="center" vertical="center"/>
    </xf>
    <xf numFmtId="0" fontId="34" fillId="0" borderId="248" xfId="0" applyFont="1" applyFill="1" applyBorder="1" applyAlignment="1">
      <alignment horizontal="center" vertical="center"/>
    </xf>
    <xf numFmtId="3" fontId="69" fillId="0" borderId="251" xfId="0" applyNumberFormat="1" applyFont="1" applyFill="1" applyBorder="1" applyAlignment="1">
      <alignment horizontal="center" vertical="center" shrinkToFit="1"/>
    </xf>
    <xf numFmtId="3" fontId="69" fillId="0" borderId="234" xfId="0" applyNumberFormat="1" applyFont="1" applyFill="1" applyBorder="1" applyAlignment="1">
      <alignment vertical="center" shrinkToFit="1"/>
    </xf>
    <xf numFmtId="3" fontId="69" fillId="0" borderId="252" xfId="0" applyNumberFormat="1" applyFont="1" applyFill="1" applyBorder="1" applyAlignment="1">
      <alignment vertical="center" shrinkToFit="1"/>
    </xf>
    <xf numFmtId="0" fontId="15" fillId="0" borderId="139" xfId="0" applyFont="1" applyBorder="1"/>
    <xf numFmtId="0" fontId="15" fillId="0" borderId="139" xfId="0" applyFont="1" applyBorder="1" applyAlignment="1">
      <alignment horizontal="centerContinuous"/>
    </xf>
    <xf numFmtId="0" fontId="15" fillId="0" borderId="139" xfId="0" applyFont="1" applyBorder="1" applyAlignment="1">
      <alignment horizontal="right" vertical="center"/>
    </xf>
    <xf numFmtId="0" fontId="13" fillId="0" borderId="0" xfId="0" applyFont="1" applyBorder="1" applyAlignment="1"/>
    <xf numFmtId="0" fontId="13" fillId="0" borderId="49" xfId="64" applyFont="1" applyBorder="1" applyAlignment="1" applyProtection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Border="1" applyAlignment="1"/>
    <xf numFmtId="202" fontId="13" fillId="0" borderId="0" xfId="48" applyNumberFormat="1" applyFont="1"/>
    <xf numFmtId="0" fontId="0" fillId="0" borderId="0" xfId="0" applyBorder="1" applyAlignment="1">
      <alignment horizontal="center" vertical="center" wrapText="1"/>
    </xf>
    <xf numFmtId="38" fontId="59" fillId="0" borderId="0" xfId="0" applyNumberFormat="1" applyFont="1" applyBorder="1" applyAlignment="1">
      <alignment horizontal="center" vertical="center"/>
    </xf>
    <xf numFmtId="49" fontId="13" fillId="0" borderId="102" xfId="64" applyNumberFormat="1" applyFont="1" applyBorder="1" applyAlignment="1" applyProtection="1">
      <alignment horizontal="center" vertical="center" wrapText="1"/>
    </xf>
    <xf numFmtId="49" fontId="13" fillId="0" borderId="101" xfId="64" applyNumberFormat="1" applyFont="1" applyBorder="1" applyAlignment="1" applyProtection="1">
      <alignment horizontal="center" vertical="center" wrapText="1"/>
    </xf>
    <xf numFmtId="49" fontId="67" fillId="0" borderId="59" xfId="64" applyNumberFormat="1" applyFont="1" applyBorder="1" applyAlignment="1" applyProtection="1">
      <alignment horizontal="center" vertical="center" wrapText="1"/>
    </xf>
    <xf numFmtId="0" fontId="13" fillId="0" borderId="228" xfId="70" applyFont="1" applyBorder="1" applyAlignment="1">
      <alignment vertical="center"/>
    </xf>
    <xf numFmtId="0" fontId="13" fillId="0" borderId="91" xfId="70" applyFont="1" applyBorder="1" applyAlignment="1">
      <alignment vertical="center"/>
    </xf>
    <xf numFmtId="0" fontId="67" fillId="0" borderId="92" xfId="70" applyFont="1" applyBorder="1" applyAlignment="1">
      <alignment vertical="center"/>
    </xf>
    <xf numFmtId="0" fontId="13" fillId="0" borderId="229" xfId="70" applyFont="1" applyBorder="1" applyAlignment="1">
      <alignment vertical="center"/>
    </xf>
    <xf numFmtId="0" fontId="13" fillId="0" borderId="151" xfId="70" applyFont="1" applyBorder="1" applyAlignment="1">
      <alignment vertical="center"/>
    </xf>
    <xf numFmtId="0" fontId="67" fillId="0" borderId="152" xfId="70" applyFont="1" applyBorder="1" applyAlignment="1">
      <alignment vertical="center"/>
    </xf>
    <xf numFmtId="0" fontId="13" fillId="0" borderId="228" xfId="70" applyFont="1" applyBorder="1" applyAlignment="1">
      <alignment vertical="center" wrapText="1"/>
    </xf>
    <xf numFmtId="0" fontId="13" fillId="0" borderId="91" xfId="70" applyFont="1" applyBorder="1" applyAlignment="1">
      <alignment vertical="center" wrapText="1"/>
    </xf>
    <xf numFmtId="0" fontId="67" fillId="0" borderId="92" xfId="70" applyFont="1" applyBorder="1" applyAlignment="1">
      <alignment vertical="center" wrapText="1"/>
    </xf>
    <xf numFmtId="182" fontId="65" fillId="0" borderId="0" xfId="0" applyNumberFormat="1" applyFont="1" applyBorder="1" applyAlignment="1">
      <alignment horizontal="center" vertical="center"/>
    </xf>
    <xf numFmtId="0" fontId="15" fillId="0" borderId="0" xfId="81" applyFont="1" applyBorder="1" applyAlignment="1">
      <alignment horizontal="left"/>
    </xf>
    <xf numFmtId="0" fontId="15" fillId="0" borderId="0" xfId="48" applyFont="1" applyBorder="1" applyAlignment="1">
      <alignment horizontal="left"/>
    </xf>
    <xf numFmtId="178" fontId="100" fillId="0" borderId="39" xfId="86" applyNumberFormat="1" applyFont="1" applyBorder="1"/>
    <xf numFmtId="178" fontId="100" fillId="0" borderId="40" xfId="86" applyNumberFormat="1" applyFont="1" applyFill="1" applyBorder="1" applyAlignment="1">
      <alignment vertical="center"/>
    </xf>
    <xf numFmtId="38" fontId="100" fillId="0" borderId="40" xfId="33" applyFont="1" applyFill="1" applyBorder="1" applyAlignment="1">
      <alignment vertical="center"/>
    </xf>
    <xf numFmtId="38" fontId="100" fillId="0" borderId="18" xfId="33" applyFont="1" applyFill="1" applyBorder="1" applyAlignment="1">
      <alignment vertical="center"/>
    </xf>
    <xf numFmtId="38" fontId="100" fillId="0" borderId="238" xfId="33" applyFont="1" applyFill="1" applyBorder="1" applyAlignment="1">
      <alignment vertical="center"/>
    </xf>
    <xf numFmtId="0" fontId="2" fillId="0" borderId="259" xfId="85" applyBorder="1" applyAlignment="1">
      <alignment horizontal="center" vertical="center"/>
    </xf>
    <xf numFmtId="0" fontId="2" fillId="0" borderId="131" xfId="85" applyBorder="1" applyAlignment="1">
      <alignment horizontal="center" vertical="center"/>
    </xf>
    <xf numFmtId="0" fontId="2" fillId="0" borderId="260" xfId="85" applyBorder="1" applyAlignment="1">
      <alignment horizontal="center" vertical="center"/>
    </xf>
    <xf numFmtId="49" fontId="34" fillId="0" borderId="261" xfId="86" applyNumberFormat="1" applyFont="1" applyBorder="1" applyProtection="1">
      <protection locked="0"/>
    </xf>
    <xf numFmtId="178" fontId="100" fillId="0" borderId="262" xfId="86" applyNumberFormat="1" applyFont="1" applyBorder="1"/>
    <xf numFmtId="49" fontId="34" fillId="0" borderId="263" xfId="86" applyNumberFormat="1" applyFont="1" applyBorder="1" applyProtection="1">
      <protection locked="0"/>
    </xf>
    <xf numFmtId="178" fontId="100" fillId="0" borderId="264" xfId="86" applyNumberFormat="1" applyFont="1" applyFill="1" applyBorder="1" applyAlignment="1">
      <alignment vertical="center"/>
    </xf>
    <xf numFmtId="178" fontId="100" fillId="0" borderId="265" xfId="86" applyNumberFormat="1" applyFont="1" applyFill="1" applyBorder="1" applyAlignment="1">
      <alignment vertical="center"/>
    </xf>
    <xf numFmtId="49" fontId="34" fillId="0" borderId="263" xfId="86" applyNumberFormat="1" applyFont="1" applyFill="1" applyBorder="1" applyProtection="1">
      <protection locked="0"/>
    </xf>
    <xf numFmtId="38" fontId="100" fillId="0" borderId="264" xfId="33" applyFont="1" applyFill="1" applyBorder="1" applyAlignment="1">
      <alignment vertical="center"/>
    </xf>
    <xf numFmtId="49" fontId="34" fillId="0" borderId="266" xfId="86" applyNumberFormat="1" applyFont="1" applyFill="1" applyBorder="1" applyProtection="1">
      <protection locked="0"/>
    </xf>
    <xf numFmtId="38" fontId="100" fillId="0" borderId="267" xfId="33" applyFont="1" applyFill="1" applyBorder="1" applyAlignment="1">
      <alignment vertical="center"/>
    </xf>
    <xf numFmtId="38" fontId="100" fillId="0" borderId="268" xfId="33" applyFont="1" applyFill="1" applyBorder="1" applyAlignment="1">
      <alignment vertical="center"/>
    </xf>
    <xf numFmtId="49" fontId="34" fillId="0" borderId="269" xfId="86" applyNumberFormat="1" applyFont="1" applyFill="1" applyBorder="1" applyProtection="1">
      <protection locked="0"/>
    </xf>
    <xf numFmtId="178" fontId="34" fillId="0" borderId="270" xfId="86" applyNumberFormat="1" applyFont="1" applyFill="1" applyBorder="1"/>
    <xf numFmtId="178" fontId="34" fillId="0" borderId="271" xfId="86" applyNumberFormat="1" applyFont="1" applyFill="1" applyBorder="1"/>
    <xf numFmtId="0" fontId="2" fillId="0" borderId="272" xfId="85" applyBorder="1" applyAlignment="1">
      <alignment horizontal="center" vertical="center"/>
    </xf>
    <xf numFmtId="0" fontId="2" fillId="0" borderId="273" xfId="85" applyBorder="1" applyAlignment="1">
      <alignment horizontal="center" vertical="center"/>
    </xf>
    <xf numFmtId="49" fontId="34" fillId="0" borderId="274" xfId="86" applyNumberFormat="1" applyFont="1" applyBorder="1" applyProtection="1">
      <protection locked="0"/>
    </xf>
    <xf numFmtId="178" fontId="34" fillId="0" borderId="265" xfId="86" applyNumberFormat="1" applyFont="1" applyBorder="1"/>
    <xf numFmtId="49" fontId="34" fillId="0" borderId="266" xfId="86" applyNumberFormat="1" applyFont="1" applyBorder="1"/>
    <xf numFmtId="178" fontId="34" fillId="0" borderId="264" xfId="86" applyNumberFormat="1" applyFont="1" applyBorder="1"/>
    <xf numFmtId="49" fontId="34" fillId="0" borderId="266" xfId="86" applyNumberFormat="1" applyFont="1" applyFill="1" applyBorder="1"/>
    <xf numFmtId="178" fontId="34" fillId="0" borderId="19" xfId="86" applyNumberFormat="1" applyFont="1" applyFill="1" applyBorder="1"/>
    <xf numFmtId="178" fontId="34" fillId="0" borderId="264" xfId="86" applyNumberFormat="1" applyFont="1" applyFill="1" applyBorder="1"/>
    <xf numFmtId="0" fontId="102" fillId="0" borderId="0" xfId="0" applyFont="1"/>
    <xf numFmtId="0" fontId="49" fillId="0" borderId="0" xfId="0" applyFont="1"/>
    <xf numFmtId="0" fontId="104" fillId="0" borderId="0" xfId="0" applyFont="1" applyFill="1" applyBorder="1" applyAlignment="1">
      <alignment vertical="center" wrapText="1"/>
    </xf>
    <xf numFmtId="0" fontId="104" fillId="0" borderId="0" xfId="0" applyFont="1" applyFill="1" applyBorder="1" applyAlignment="1">
      <alignment horizontal="center" vertical="center" wrapText="1"/>
    </xf>
    <xf numFmtId="0" fontId="104" fillId="0" borderId="0" xfId="0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49" fontId="49" fillId="0" borderId="0" xfId="0" applyNumberFormat="1" applyFont="1" applyFill="1" applyBorder="1" applyAlignment="1">
      <alignment vertical="center" wrapText="1"/>
    </xf>
    <xf numFmtId="0" fontId="16" fillId="0" borderId="0" xfId="58" applyFont="1" applyFill="1" applyAlignment="1">
      <alignment horizontal="left"/>
    </xf>
    <xf numFmtId="0" fontId="49" fillId="0" borderId="0" xfId="58" applyFont="1" applyFill="1" applyAlignment="1">
      <alignment horizontal="left" vertical="center"/>
    </xf>
    <xf numFmtId="49" fontId="49" fillId="0" borderId="0" xfId="0" applyNumberFormat="1" applyFont="1" applyFill="1" applyBorder="1" applyAlignment="1">
      <alignment vertical="center" shrinkToFit="1"/>
    </xf>
    <xf numFmtId="0" fontId="97" fillId="0" borderId="0" xfId="0" applyFont="1" applyFill="1" applyBorder="1" applyAlignment="1">
      <alignment horizontal="right" vertical="center" wrapText="1"/>
    </xf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center" vertical="center" wrapText="1"/>
    </xf>
    <xf numFmtId="0" fontId="106" fillId="0" borderId="0" xfId="0" applyFont="1" applyFill="1" applyBorder="1" applyAlignment="1">
      <alignment vertical="center" wrapText="1"/>
    </xf>
    <xf numFmtId="0" fontId="106" fillId="0" borderId="0" xfId="0" applyFont="1" applyFill="1" applyBorder="1" applyAlignment="1">
      <alignment horizontal="center" vertical="center" wrapText="1"/>
    </xf>
    <xf numFmtId="178" fontId="34" fillId="0" borderId="19" xfId="86" applyNumberFormat="1" applyFont="1" applyFill="1" applyBorder="1" applyProtection="1"/>
    <xf numFmtId="0" fontId="2" fillId="0" borderId="0" xfId="85" applyFill="1">
      <alignment vertical="center"/>
    </xf>
    <xf numFmtId="49" fontId="103" fillId="0" borderId="0" xfId="0" applyNumberFormat="1" applyFont="1" applyFill="1" applyBorder="1" applyAlignment="1">
      <alignment horizontal="left" vertical="center" wrapText="1"/>
    </xf>
    <xf numFmtId="0" fontId="107" fillId="0" borderId="0" xfId="0" applyFont="1" applyAlignment="1">
      <alignment horizontal="left" vertical="center"/>
    </xf>
    <xf numFmtId="0" fontId="42" fillId="0" borderId="0" xfId="0" applyFont="1" applyFill="1" applyBorder="1" applyAlignment="1">
      <alignment vertical="center" wrapText="1"/>
    </xf>
    <xf numFmtId="178" fontId="34" fillId="0" borderId="27" xfId="86" applyNumberFormat="1" applyFont="1" applyFill="1" applyBorder="1"/>
    <xf numFmtId="49" fontId="67" fillId="0" borderId="0" xfId="86" applyNumberFormat="1" applyFont="1" applyFill="1" applyProtection="1">
      <protection locked="0"/>
    </xf>
    <xf numFmtId="0" fontId="108" fillId="0" borderId="0" xfId="85" applyFont="1" applyFill="1">
      <alignment vertical="center"/>
    </xf>
    <xf numFmtId="49" fontId="67" fillId="0" borderId="0" xfId="86" applyNumberFormat="1" applyFont="1" applyProtection="1">
      <protection locked="0"/>
    </xf>
    <xf numFmtId="0" fontId="108" fillId="0" borderId="0" xfId="85" applyFont="1">
      <alignment vertical="center"/>
    </xf>
    <xf numFmtId="0" fontId="108" fillId="0" borderId="0" xfId="85" applyFont="1" applyBorder="1">
      <alignment vertical="center"/>
    </xf>
    <xf numFmtId="178" fontId="34" fillId="0" borderId="0" xfId="86" applyNumberFormat="1" applyFont="1" applyFill="1" applyBorder="1" applyProtection="1"/>
    <xf numFmtId="178" fontId="34" fillId="0" borderId="0" xfId="86" applyNumberFormat="1" applyFont="1" applyBorder="1" applyProtection="1"/>
    <xf numFmtId="178" fontId="34" fillId="0" borderId="0" xfId="86" applyNumberFormat="1" applyFont="1" applyFill="1" applyBorder="1"/>
    <xf numFmtId="0" fontId="108" fillId="0" borderId="0" xfId="85" applyFont="1" applyFill="1" applyBorder="1">
      <alignment vertical="center"/>
    </xf>
    <xf numFmtId="0" fontId="2" fillId="0" borderId="0" xfId="85" applyFill="1" applyBorder="1" applyAlignment="1">
      <alignment horizontal="center" vertical="center"/>
    </xf>
    <xf numFmtId="0" fontId="2" fillId="0" borderId="0" xfId="85" applyBorder="1" applyAlignment="1">
      <alignment horizontal="center" vertical="center"/>
    </xf>
    <xf numFmtId="49" fontId="34" fillId="0" borderId="275" xfId="86" applyNumberFormat="1" applyFont="1" applyFill="1" applyBorder="1" applyProtection="1">
      <protection locked="0"/>
    </xf>
    <xf numFmtId="178" fontId="34" fillId="0" borderId="265" xfId="86" applyNumberFormat="1" applyFont="1" applyFill="1" applyBorder="1"/>
    <xf numFmtId="178" fontId="34" fillId="0" borderId="264" xfId="86" applyNumberFormat="1" applyFont="1" applyFill="1" applyBorder="1" applyProtection="1"/>
    <xf numFmtId="49" fontId="34" fillId="0" borderId="266" xfId="86" applyNumberFormat="1" applyFont="1" applyBorder="1" applyProtection="1">
      <protection locked="0"/>
    </xf>
    <xf numFmtId="178" fontId="34" fillId="0" borderId="264" xfId="86" applyNumberFormat="1" applyFont="1" applyBorder="1" applyProtection="1"/>
    <xf numFmtId="0" fontId="2" fillId="0" borderId="259" xfId="85" applyFill="1" applyBorder="1" applyAlignment="1">
      <alignment horizontal="center" vertical="center"/>
    </xf>
    <xf numFmtId="0" fontId="2" fillId="0" borderId="272" xfId="85" applyFill="1" applyBorder="1" applyAlignment="1">
      <alignment horizontal="center" vertical="center"/>
    </xf>
    <xf numFmtId="0" fontId="2" fillId="0" borderId="273" xfId="85" applyFill="1" applyBorder="1" applyAlignment="1">
      <alignment horizontal="center" vertical="center"/>
    </xf>
    <xf numFmtId="181" fontId="68" fillId="0" borderId="276" xfId="62" applyNumberFormat="1" applyFont="1" applyFill="1" applyBorder="1" applyAlignment="1" applyProtection="1">
      <alignment horizontal="right" vertical="center"/>
    </xf>
    <xf numFmtId="177" fontId="68" fillId="0" borderId="276" xfId="62" applyNumberFormat="1" applyFont="1" applyFill="1" applyBorder="1" applyAlignment="1" applyProtection="1">
      <alignment vertical="center"/>
    </xf>
    <xf numFmtId="181" fontId="68" fillId="0" borderId="276" xfId="62" applyNumberFormat="1" applyFont="1" applyFill="1" applyBorder="1" applyAlignment="1" applyProtection="1">
      <alignment vertical="center"/>
    </xf>
    <xf numFmtId="189" fontId="68" fillId="0" borderId="276" xfId="62" applyNumberFormat="1" applyFont="1" applyFill="1" applyBorder="1" applyAlignment="1" applyProtection="1">
      <alignment vertical="center"/>
    </xf>
    <xf numFmtId="181" fontId="68" fillId="0" borderId="276" xfId="0" applyNumberFormat="1" applyFont="1" applyBorder="1" applyAlignment="1">
      <alignment horizontal="right" vertical="center"/>
    </xf>
    <xf numFmtId="189" fontId="68" fillId="0" borderId="276" xfId="62" applyNumberFormat="1" applyFont="1" applyBorder="1" applyAlignment="1">
      <alignment vertical="center"/>
    </xf>
    <xf numFmtId="181" fontId="66" fillId="0" borderId="277" xfId="0" applyNumberFormat="1" applyFont="1" applyBorder="1" applyAlignment="1">
      <alignment horizontal="right" vertical="center"/>
    </xf>
    <xf numFmtId="181" fontId="68" fillId="0" borderId="277" xfId="0" applyNumberFormat="1" applyFont="1" applyBorder="1" applyAlignment="1">
      <alignment horizontal="right" vertical="center"/>
    </xf>
    <xf numFmtId="178" fontId="34" fillId="0" borderId="64" xfId="86" applyNumberFormat="1" applyFont="1" applyFill="1" applyBorder="1"/>
    <xf numFmtId="178" fontId="34" fillId="0" borderId="88" xfId="86" applyNumberFormat="1" applyFont="1" applyFill="1" applyBorder="1" applyProtection="1"/>
    <xf numFmtId="178" fontId="34" fillId="0" borderId="88" xfId="86" applyNumberFormat="1" applyFont="1" applyBorder="1" applyProtection="1"/>
    <xf numFmtId="0" fontId="2" fillId="0" borderId="278" xfId="85" applyFill="1" applyBorder="1" applyAlignment="1">
      <alignment horizontal="center" vertical="center"/>
    </xf>
    <xf numFmtId="178" fontId="34" fillId="0" borderId="279" xfId="86" applyNumberFormat="1" applyFont="1" applyFill="1" applyBorder="1"/>
    <xf numFmtId="178" fontId="34" fillId="0" borderId="64" xfId="86" applyNumberFormat="1" applyFont="1" applyFill="1" applyBorder="1" applyProtection="1"/>
    <xf numFmtId="178" fontId="34" fillId="0" borderId="88" xfId="86" applyNumberFormat="1" applyFont="1" applyFill="1" applyBorder="1"/>
    <xf numFmtId="189" fontId="66" fillId="0" borderId="0" xfId="69" applyNumberFormat="1" applyFont="1" applyFill="1" applyBorder="1" applyAlignment="1">
      <alignment horizontal="right" vertical="center"/>
    </xf>
    <xf numFmtId="181" fontId="66" fillId="0" borderId="0" xfId="69" applyNumberFormat="1" applyFont="1" applyFill="1" applyBorder="1" applyAlignment="1">
      <alignment vertical="center"/>
    </xf>
    <xf numFmtId="38" fontId="66" fillId="0" borderId="0" xfId="69" applyNumberFormat="1" applyFont="1" applyFill="1" applyBorder="1" applyAlignment="1">
      <alignment vertical="center"/>
    </xf>
    <xf numFmtId="38" fontId="68" fillId="0" borderId="0" xfId="69" applyNumberFormat="1" applyFont="1" applyFill="1" applyBorder="1" applyAlignment="1">
      <alignment vertical="center"/>
    </xf>
    <xf numFmtId="177" fontId="66" fillId="0" borderId="0" xfId="53" applyNumberFormat="1" applyFont="1" applyFill="1" applyBorder="1" applyAlignment="1">
      <alignment horizontal="right" vertical="center"/>
    </xf>
    <xf numFmtId="177" fontId="68" fillId="0" borderId="0" xfId="53" applyNumberFormat="1" applyFont="1" applyFill="1" applyBorder="1" applyAlignment="1">
      <alignment horizontal="right" vertical="center"/>
    </xf>
    <xf numFmtId="38" fontId="6" fillId="25" borderId="103" xfId="62" applyFont="1" applyFill="1" applyBorder="1" applyAlignment="1">
      <alignment horizontal="distributed" vertical="center" indent="1"/>
    </xf>
    <xf numFmtId="181" fontId="68" fillId="25" borderId="276" xfId="62" applyNumberFormat="1" applyFont="1" applyFill="1" applyBorder="1" applyAlignment="1">
      <alignment vertical="center"/>
    </xf>
    <xf numFmtId="180" fontId="66" fillId="25" borderId="0" xfId="62" applyNumberFormat="1" applyFont="1" applyFill="1" applyBorder="1" applyAlignment="1">
      <alignment vertical="center"/>
    </xf>
    <xf numFmtId="181" fontId="68" fillId="25" borderId="0" xfId="62" applyNumberFormat="1" applyFont="1" applyFill="1" applyBorder="1" applyAlignment="1" applyProtection="1">
      <alignment vertical="center"/>
    </xf>
    <xf numFmtId="181" fontId="66" fillId="25" borderId="0" xfId="62" applyNumberFormat="1" applyFont="1" applyFill="1" applyBorder="1" applyAlignment="1">
      <alignment vertical="center"/>
    </xf>
    <xf numFmtId="181" fontId="68" fillId="25" borderId="0" xfId="62" applyNumberFormat="1" applyFont="1" applyFill="1" applyBorder="1" applyAlignment="1">
      <alignment vertical="center"/>
    </xf>
    <xf numFmtId="181" fontId="68" fillId="25" borderId="62" xfId="62" applyNumberFormat="1" applyFont="1" applyFill="1" applyBorder="1" applyAlignment="1">
      <alignment vertical="center"/>
    </xf>
    <xf numFmtId="38" fontId="13" fillId="25" borderId="0" xfId="62" applyFont="1" applyFill="1" applyAlignment="1">
      <alignment vertical="center"/>
    </xf>
    <xf numFmtId="181" fontId="68" fillId="25" borderId="58" xfId="62" applyNumberFormat="1" applyFont="1" applyFill="1" applyBorder="1" applyAlignment="1" applyProtection="1">
      <alignment horizontal="right" vertical="center"/>
    </xf>
    <xf numFmtId="41" fontId="60" fillId="25" borderId="173" xfId="62" applyNumberFormat="1" applyFont="1" applyFill="1" applyBorder="1" applyAlignment="1">
      <alignment horizontal="right" vertical="center"/>
    </xf>
    <xf numFmtId="181" fontId="66" fillId="25" borderId="0" xfId="0" applyNumberFormat="1" applyFont="1" applyFill="1" applyBorder="1" applyAlignment="1">
      <alignment vertical="center"/>
    </xf>
    <xf numFmtId="181" fontId="66" fillId="25" borderId="0" xfId="0" applyNumberFormat="1" applyFont="1" applyFill="1" applyBorder="1" applyAlignment="1">
      <alignment horizontal="right" vertical="center"/>
    </xf>
    <xf numFmtId="178" fontId="66" fillId="25" borderId="0" xfId="74" applyNumberFormat="1" applyFont="1" applyFill="1" applyBorder="1" applyAlignment="1" applyProtection="1">
      <alignment horizontal="right" vertical="center"/>
    </xf>
    <xf numFmtId="41" fontId="60" fillId="25" borderId="0" xfId="81" applyNumberFormat="1" applyFont="1" applyFill="1" applyBorder="1" applyAlignment="1" applyProtection="1">
      <alignment vertical="center"/>
    </xf>
    <xf numFmtId="38" fontId="13" fillId="0" borderId="10" xfId="0" applyNumberFormat="1" applyFont="1" applyFill="1" applyBorder="1"/>
    <xf numFmtId="181" fontId="13" fillId="0" borderId="10" xfId="81" applyNumberFormat="1" applyFont="1" applyBorder="1"/>
    <xf numFmtId="181" fontId="13" fillId="0" borderId="10" xfId="0" applyNumberFormat="1" applyFont="1" applyBorder="1"/>
    <xf numFmtId="181" fontId="13" fillId="0" borderId="10" xfId="53" applyNumberFormat="1" applyFont="1" applyBorder="1" applyAlignment="1" applyProtection="1"/>
    <xf numFmtId="181" fontId="59" fillId="0" borderId="10" xfId="62" applyNumberFormat="1" applyFont="1" applyFill="1" applyBorder="1" applyAlignment="1">
      <alignment vertical="center" shrinkToFit="1"/>
    </xf>
    <xf numFmtId="181" fontId="59" fillId="0" borderId="10" xfId="0" applyNumberFormat="1" applyFont="1" applyFill="1" applyBorder="1" applyAlignment="1">
      <alignment vertical="center" shrinkToFit="1"/>
    </xf>
    <xf numFmtId="183" fontId="59" fillId="0" borderId="10" xfId="0" applyNumberFormat="1" applyFont="1" applyFill="1" applyBorder="1" applyAlignment="1">
      <alignment vertical="center"/>
    </xf>
    <xf numFmtId="38" fontId="66" fillId="0" borderId="10" xfId="0" applyNumberFormat="1" applyFont="1" applyFill="1" applyBorder="1" applyAlignment="1">
      <alignment vertical="center"/>
    </xf>
    <xf numFmtId="181" fontId="66" fillId="0" borderId="0" xfId="69" applyNumberFormat="1" applyFont="1" applyFill="1" applyBorder="1" applyAlignment="1">
      <alignment horizontal="right" vertical="center"/>
    </xf>
    <xf numFmtId="181" fontId="66" fillId="0" borderId="0" xfId="69" applyNumberFormat="1" applyFont="1" applyFill="1" applyAlignment="1">
      <alignment vertical="center"/>
    </xf>
    <xf numFmtId="38" fontId="68" fillId="0" borderId="0" xfId="69" applyNumberFormat="1" applyFont="1" applyFill="1" applyAlignment="1">
      <alignment vertical="center"/>
    </xf>
    <xf numFmtId="177" fontId="66" fillId="0" borderId="0" xfId="69" applyNumberFormat="1" applyFont="1" applyFill="1" applyAlignment="1">
      <alignment horizontal="right" vertical="center"/>
    </xf>
    <xf numFmtId="177" fontId="66" fillId="0" borderId="62" xfId="69" applyNumberFormat="1" applyFont="1" applyFill="1" applyBorder="1" applyAlignment="1">
      <alignment horizontal="right" vertical="center"/>
    </xf>
    <xf numFmtId="176" fontId="66" fillId="0" borderId="0" xfId="69" applyNumberFormat="1" applyFont="1" applyFill="1" applyAlignment="1">
      <alignment vertical="center"/>
    </xf>
    <xf numFmtId="176" fontId="68" fillId="0" borderId="0" xfId="69" applyNumberFormat="1" applyFont="1" applyFill="1" applyAlignment="1">
      <alignment vertical="center"/>
    </xf>
    <xf numFmtId="0" fontId="37" fillId="0" borderId="0" xfId="53" applyFill="1" applyAlignment="1"/>
    <xf numFmtId="181" fontId="66" fillId="0" borderId="57" xfId="0" applyNumberFormat="1" applyFont="1" applyFill="1" applyBorder="1" applyAlignment="1">
      <alignment vertical="center"/>
    </xf>
    <xf numFmtId="178" fontId="66" fillId="0" borderId="0" xfId="74" applyNumberFormat="1" applyFont="1" applyFill="1" applyBorder="1" applyAlignment="1" applyProtection="1">
      <alignment horizontal="right" vertical="center"/>
    </xf>
    <xf numFmtId="0" fontId="13" fillId="0" borderId="35" xfId="74" applyFont="1" applyBorder="1" applyAlignment="1" applyProtection="1">
      <alignment horizontal="center" vertical="center"/>
    </xf>
    <xf numFmtId="181" fontId="66" fillId="0" borderId="62" xfId="0" applyNumberFormat="1" applyFont="1" applyFill="1" applyBorder="1" applyAlignment="1" applyProtection="1">
      <alignment horizontal="right" vertical="center"/>
      <protection locked="0"/>
    </xf>
    <xf numFmtId="181" fontId="66" fillId="0" borderId="62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right"/>
    </xf>
    <xf numFmtId="0" fontId="13" fillId="0" borderId="68" xfId="58" applyFont="1" applyBorder="1" applyAlignment="1">
      <alignment horizontal="right" vertical="center"/>
    </xf>
    <xf numFmtId="0" fontId="13" fillId="0" borderId="51" xfId="58" applyFont="1" applyBorder="1" applyAlignment="1"/>
    <xf numFmtId="0" fontId="13" fillId="0" borderId="52" xfId="58" applyFont="1" applyBorder="1" applyAlignment="1">
      <alignment horizontal="center" vertical="center"/>
    </xf>
    <xf numFmtId="0" fontId="13" fillId="0" borderId="103" xfId="58" applyFont="1" applyBorder="1" applyAlignment="1">
      <alignment horizontal="center" vertical="center"/>
    </xf>
    <xf numFmtId="0" fontId="13" fillId="0" borderId="104" xfId="58" applyFont="1" applyBorder="1" applyAlignment="1">
      <alignment horizontal="center" vertical="center"/>
    </xf>
    <xf numFmtId="0" fontId="13" fillId="0" borderId="102" xfId="58" applyFont="1" applyBorder="1" applyAlignment="1">
      <alignment horizontal="center" vertical="center"/>
    </xf>
    <xf numFmtId="203" fontId="75" fillId="0" borderId="282" xfId="58" applyNumberFormat="1" applyFont="1" applyBorder="1" applyAlignment="1">
      <alignment horizontal="center" wrapText="1"/>
    </xf>
    <xf numFmtId="41" fontId="68" fillId="0" borderId="283" xfId="58" applyNumberFormat="1" applyFont="1" applyBorder="1" applyAlignment="1" applyProtection="1"/>
    <xf numFmtId="41" fontId="68" fillId="0" borderId="255" xfId="58" applyNumberFormat="1" applyFont="1" applyBorder="1" applyAlignment="1" applyProtection="1"/>
    <xf numFmtId="41" fontId="68" fillId="0" borderId="284" xfId="58" applyNumberFormat="1" applyFont="1" applyBorder="1" applyAlignment="1" applyProtection="1"/>
    <xf numFmtId="203" fontId="13" fillId="0" borderId="49" xfId="58" applyNumberFormat="1" applyFont="1" applyBorder="1" applyAlignment="1">
      <alignment horizontal="center" wrapText="1"/>
    </xf>
    <xf numFmtId="41" fontId="68" fillId="0" borderId="277" xfId="58" applyNumberFormat="1" applyFont="1" applyBorder="1" applyAlignment="1" applyProtection="1"/>
    <xf numFmtId="41" fontId="66" fillId="0" borderId="0" xfId="99" applyNumberFormat="1" applyFont="1" applyAlignment="1"/>
    <xf numFmtId="41" fontId="66" fillId="0" borderId="0" xfId="99" applyNumberFormat="1" applyFont="1" applyAlignment="1">
      <alignment horizontal="right"/>
    </xf>
    <xf numFmtId="41" fontId="68" fillId="0" borderId="97" xfId="58" applyNumberFormat="1" applyFont="1" applyBorder="1" applyAlignment="1" applyProtection="1"/>
    <xf numFmtId="41" fontId="66" fillId="0" borderId="0" xfId="62" applyNumberFormat="1" applyFont="1" applyBorder="1" applyAlignment="1">
      <alignment horizontal="right"/>
    </xf>
    <xf numFmtId="204" fontId="13" fillId="0" borderId="49" xfId="58" applyNumberFormat="1" applyFont="1" applyBorder="1" applyAlignment="1">
      <alignment horizontal="center" wrapText="1"/>
    </xf>
    <xf numFmtId="205" fontId="13" fillId="0" borderId="49" xfId="58" applyNumberFormat="1" applyFont="1" applyBorder="1" applyAlignment="1">
      <alignment horizontal="center" wrapText="1"/>
    </xf>
    <xf numFmtId="205" fontId="13" fillId="0" borderId="285" xfId="58" applyNumberFormat="1" applyFont="1" applyBorder="1" applyAlignment="1">
      <alignment horizontal="center" wrapText="1"/>
    </xf>
    <xf numFmtId="41" fontId="68" fillId="0" borderId="258" xfId="58" applyNumberFormat="1" applyFont="1" applyBorder="1" applyAlignment="1" applyProtection="1"/>
    <xf numFmtId="41" fontId="66" fillId="0" borderId="139" xfId="99" applyNumberFormat="1" applyFont="1" applyBorder="1" applyAlignment="1"/>
    <xf numFmtId="41" fontId="66" fillId="0" borderId="139" xfId="99" applyNumberFormat="1" applyFont="1" applyBorder="1" applyAlignment="1">
      <alignment horizontal="right"/>
    </xf>
    <xf numFmtId="41" fontId="68" fillId="0" borderId="286" xfId="58" applyNumberFormat="1" applyFont="1" applyBorder="1" applyAlignment="1" applyProtection="1"/>
    <xf numFmtId="41" fontId="66" fillId="0" borderId="139" xfId="62" applyNumberFormat="1" applyFont="1" applyBorder="1" applyAlignment="1">
      <alignment horizontal="right"/>
    </xf>
    <xf numFmtId="205" fontId="13" fillId="0" borderId="0" xfId="58" applyNumberFormat="1" applyFont="1" applyBorder="1" applyAlignment="1">
      <alignment horizontal="center" wrapText="1"/>
    </xf>
    <xf numFmtId="41" fontId="86" fillId="0" borderId="0" xfId="58" applyNumberFormat="1" applyFont="1" applyBorder="1" applyAlignment="1" applyProtection="1"/>
    <xf numFmtId="0" fontId="13" fillId="0" borderId="0" xfId="99" applyFont="1" applyAlignment="1"/>
    <xf numFmtId="0" fontId="13" fillId="0" borderId="0" xfId="99" applyFont="1" applyAlignment="1">
      <alignment horizontal="right"/>
    </xf>
    <xf numFmtId="38" fontId="13" fillId="0" borderId="0" xfId="62" applyFont="1" applyBorder="1" applyAlignment="1">
      <alignment horizontal="right"/>
    </xf>
    <xf numFmtId="0" fontId="6" fillId="0" borderId="103" xfId="58" applyFont="1" applyBorder="1" applyAlignment="1">
      <alignment horizontal="center" vertical="center" wrapText="1"/>
    </xf>
    <xf numFmtId="0" fontId="13" fillId="0" borderId="103" xfId="58" applyFont="1" applyBorder="1" applyAlignment="1">
      <alignment horizontal="center" vertical="center" wrapText="1"/>
    </xf>
    <xf numFmtId="0" fontId="93" fillId="0" borderId="104" xfId="58" applyFont="1" applyBorder="1" applyAlignment="1">
      <alignment horizontal="center" vertical="center" wrapText="1"/>
    </xf>
    <xf numFmtId="41" fontId="68" fillId="0" borderId="0" xfId="58" applyNumberFormat="1" applyFont="1" applyBorder="1" applyAlignment="1" applyProtection="1"/>
    <xf numFmtId="41" fontId="66" fillId="0" borderId="0" xfId="62" applyNumberFormat="1" applyFont="1" applyAlignment="1">
      <alignment horizontal="right"/>
    </xf>
    <xf numFmtId="41" fontId="68" fillId="0" borderId="139" xfId="58" applyNumberFormat="1" applyFont="1" applyBorder="1" applyAlignment="1" applyProtection="1"/>
    <xf numFmtId="0" fontId="6" fillId="0" borderId="109" xfId="58" applyFont="1" applyBorder="1" applyAlignment="1">
      <alignment horizontal="center" vertical="center" wrapText="1"/>
    </xf>
    <xf numFmtId="0" fontId="6" fillId="0" borderId="287" xfId="58" applyFont="1" applyBorder="1" applyAlignment="1">
      <alignment horizontal="center" vertical="center" wrapText="1"/>
    </xf>
    <xf numFmtId="0" fontId="67" fillId="0" borderId="0" xfId="58" applyFont="1" applyBorder="1" applyAlignment="1">
      <alignment vertical="center"/>
    </xf>
    <xf numFmtId="41" fontId="66" fillId="0" borderId="0" xfId="62" applyNumberFormat="1" applyFont="1" applyAlignment="1"/>
    <xf numFmtId="0" fontId="34" fillId="0" borderId="0" xfId="58" applyFont="1" applyBorder="1"/>
    <xf numFmtId="41" fontId="66" fillId="0" borderId="139" xfId="62" applyNumberFormat="1" applyFont="1" applyBorder="1" applyAlignment="1"/>
    <xf numFmtId="0" fontId="34" fillId="0" borderId="0" xfId="58" applyFont="1" applyAlignment="1"/>
    <xf numFmtId="0" fontId="13" fillId="0" borderId="0" xfId="58" applyFont="1" applyFill="1" applyBorder="1" applyAlignment="1">
      <alignment horizontal="center"/>
    </xf>
    <xf numFmtId="38" fontId="34" fillId="0" borderId="0" xfId="62" applyFont="1" applyFill="1" applyBorder="1" applyProtection="1"/>
    <xf numFmtId="0" fontId="13" fillId="0" borderId="10" xfId="58" applyFont="1" applyFill="1" applyBorder="1" applyAlignment="1"/>
    <xf numFmtId="0" fontId="13" fillId="0" borderId="10" xfId="58" applyFont="1" applyBorder="1"/>
    <xf numFmtId="203" fontId="75" fillId="0" borderId="10" xfId="58" applyNumberFormat="1" applyFont="1" applyFill="1" applyBorder="1" applyAlignment="1">
      <alignment horizontal="center" wrapText="1"/>
    </xf>
    <xf numFmtId="41" fontId="13" fillId="0" borderId="10" xfId="58" applyNumberFormat="1" applyFont="1" applyFill="1" applyBorder="1"/>
    <xf numFmtId="41" fontId="13" fillId="0" borderId="10" xfId="58" applyNumberFormat="1" applyFont="1" applyFill="1" applyBorder="1" applyAlignment="1"/>
    <xf numFmtId="41" fontId="13" fillId="0" borderId="10" xfId="58" applyNumberFormat="1" applyFont="1" applyBorder="1" applyAlignment="1"/>
    <xf numFmtId="203" fontId="13" fillId="0" borderId="10" xfId="58" applyNumberFormat="1" applyFont="1" applyFill="1" applyBorder="1" applyAlignment="1">
      <alignment horizontal="center" wrapText="1"/>
    </xf>
    <xf numFmtId="204" fontId="13" fillId="0" borderId="10" xfId="58" applyNumberFormat="1" applyFont="1" applyFill="1" applyBorder="1" applyAlignment="1">
      <alignment horizontal="center" wrapText="1"/>
    </xf>
    <xf numFmtId="205" fontId="13" fillId="0" borderId="10" xfId="58" applyNumberFormat="1" applyFont="1" applyFill="1" applyBorder="1" applyAlignment="1">
      <alignment horizontal="center" wrapText="1"/>
    </xf>
    <xf numFmtId="205" fontId="13" fillId="0" borderId="10" xfId="58" applyNumberFormat="1" applyFont="1" applyFill="1" applyBorder="1" applyAlignment="1">
      <alignment horizontal="left" wrapText="1"/>
    </xf>
    <xf numFmtId="38" fontId="13" fillId="0" borderId="0" xfId="58" applyNumberFormat="1" applyFont="1" applyBorder="1" applyAlignment="1">
      <alignment horizontal="center"/>
    </xf>
    <xf numFmtId="0" fontId="13" fillId="0" borderId="0" xfId="58" applyFont="1" applyBorder="1" applyAlignment="1">
      <alignment horizontal="center"/>
    </xf>
    <xf numFmtId="0" fontId="15" fillId="0" borderId="0" xfId="58" applyFont="1" applyBorder="1" applyAlignment="1">
      <alignment horizontal="right" vertical="center"/>
    </xf>
    <xf numFmtId="0" fontId="13" fillId="0" borderId="56" xfId="0" applyFont="1" applyBorder="1" applyAlignment="1">
      <alignment horizontal="right" vertical="center"/>
    </xf>
    <xf numFmtId="0" fontId="13" fillId="0" borderId="90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67" fillId="0" borderId="92" xfId="0" applyFont="1" applyBorder="1" applyAlignment="1">
      <alignment horizontal="center" vertical="center"/>
    </xf>
    <xf numFmtId="0" fontId="13" fillId="0" borderId="59" xfId="0" applyFont="1" applyBorder="1" applyAlignment="1">
      <alignment vertical="center"/>
    </xf>
    <xf numFmtId="49" fontId="13" fillId="0" borderId="100" xfId="0" applyNumberFormat="1" applyFont="1" applyBorder="1" applyAlignment="1">
      <alignment horizontal="center" vertical="center"/>
    </xf>
    <xf numFmtId="49" fontId="13" fillId="0" borderId="101" xfId="0" applyNumberFormat="1" applyFont="1" applyBorder="1" applyAlignment="1">
      <alignment horizontal="center" vertical="center"/>
    </xf>
    <xf numFmtId="49" fontId="13" fillId="0" borderId="102" xfId="0" applyNumberFormat="1" applyFont="1" applyBorder="1" applyAlignment="1">
      <alignment horizontal="center" vertical="center"/>
    </xf>
    <xf numFmtId="49" fontId="67" fillId="0" borderId="102" xfId="0" applyNumberFormat="1" applyFont="1" applyBorder="1" applyAlignment="1">
      <alignment horizontal="center" vertical="center"/>
    </xf>
    <xf numFmtId="0" fontId="13" fillId="0" borderId="288" xfId="0" applyFont="1" applyBorder="1" applyAlignment="1">
      <alignment horizontal="distributed" vertical="center" indent="1"/>
    </xf>
    <xf numFmtId="41" fontId="66" fillId="0" borderId="289" xfId="62" applyNumberFormat="1" applyFont="1" applyBorder="1" applyAlignment="1">
      <alignment vertical="center"/>
    </xf>
    <xf numFmtId="41" fontId="66" fillId="0" borderId="288" xfId="62" applyNumberFormat="1" applyFont="1" applyBorder="1" applyAlignment="1">
      <alignment vertical="center"/>
    </xf>
    <xf numFmtId="41" fontId="66" fillId="0" borderId="288" xfId="0" applyNumberFormat="1" applyFont="1" applyFill="1" applyBorder="1" applyAlignment="1">
      <alignment horizontal="right" vertical="center"/>
    </xf>
    <xf numFmtId="41" fontId="68" fillId="0" borderId="288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distributed" vertical="center" indent="1"/>
    </xf>
    <xf numFmtId="41" fontId="66" fillId="0" borderId="277" xfId="62" applyNumberFormat="1" applyFont="1" applyBorder="1" applyAlignment="1">
      <alignment vertical="center"/>
    </xf>
    <xf numFmtId="41" fontId="66" fillId="0" borderId="0" xfId="62" applyNumberFormat="1" applyFont="1" applyAlignment="1">
      <alignment vertical="center"/>
    </xf>
    <xf numFmtId="41" fontId="66" fillId="0" borderId="0" xfId="0" applyNumberFormat="1" applyFont="1" applyFill="1" applyAlignment="1">
      <alignment horizontal="right" vertical="center"/>
    </xf>
    <xf numFmtId="41" fontId="68" fillId="0" borderId="0" xfId="0" applyNumberFormat="1" applyFont="1" applyFill="1" applyAlignment="1">
      <alignment horizontal="right" vertical="center"/>
    </xf>
    <xf numFmtId="41" fontId="66" fillId="0" borderId="0" xfId="0" applyNumberFormat="1" applyFont="1" applyFill="1" applyAlignment="1">
      <alignment vertical="center"/>
    </xf>
    <xf numFmtId="41" fontId="68" fillId="0" borderId="0" xfId="0" applyNumberFormat="1" applyFont="1" applyFill="1" applyAlignment="1">
      <alignment vertical="center"/>
    </xf>
    <xf numFmtId="41" fontId="66" fillId="0" borderId="0" xfId="0" applyNumberFormat="1" applyFont="1" applyAlignment="1">
      <alignment vertical="center"/>
    </xf>
    <xf numFmtId="0" fontId="13" fillId="0" borderId="62" xfId="0" applyFont="1" applyBorder="1" applyAlignment="1">
      <alignment horizontal="distributed" vertical="center" indent="1"/>
    </xf>
    <xf numFmtId="41" fontId="66" fillId="0" borderId="67" xfId="62" applyNumberFormat="1" applyFont="1" applyBorder="1" applyAlignment="1">
      <alignment vertical="center"/>
    </xf>
    <xf numFmtId="41" fontId="66" fillId="0" borderId="62" xfId="62" applyNumberFormat="1" applyFont="1" applyBorder="1" applyAlignment="1">
      <alignment vertical="center"/>
    </xf>
    <xf numFmtId="41" fontId="68" fillId="0" borderId="62" xfId="62" applyNumberFormat="1" applyFont="1" applyBorder="1" applyAlignment="1">
      <alignment vertical="center"/>
    </xf>
    <xf numFmtId="41" fontId="0" fillId="0" borderId="0" xfId="0" applyNumberFormat="1"/>
    <xf numFmtId="0" fontId="41" fillId="0" borderId="0" xfId="0" applyFont="1" applyAlignment="1">
      <alignment horizontal="center"/>
    </xf>
    <xf numFmtId="0" fontId="97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106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34" fillId="0" borderId="0" xfId="81" applyFont="1" applyBorder="1" applyAlignment="1">
      <alignment horizontal="center" vertical="center" wrapText="1"/>
    </xf>
    <xf numFmtId="0" fontId="34" fillId="0" borderId="0" xfId="81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34" fillId="0" borderId="36" xfId="47" applyFont="1" applyBorder="1" applyAlignment="1">
      <alignment horizontal="left" vertical="center" wrapText="1"/>
    </xf>
    <xf numFmtId="0" fontId="34" fillId="0" borderId="25" xfId="47" applyFont="1" applyBorder="1" applyAlignment="1">
      <alignment horizontal="left" vertical="center" wrapText="1"/>
    </xf>
    <xf numFmtId="0" fontId="34" fillId="0" borderId="10" xfId="47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47" applyFont="1" applyBorder="1" applyAlignment="1">
      <alignment horizontal="left"/>
    </xf>
    <xf numFmtId="0" fontId="4" fillId="0" borderId="0" xfId="47" applyFont="1" applyBorder="1" applyAlignment="1">
      <alignment horizontal="left"/>
    </xf>
    <xf numFmtId="0" fontId="0" fillId="0" borderId="0" xfId="48" applyFont="1" applyAlignment="1">
      <alignment horizontal="left"/>
    </xf>
    <xf numFmtId="0" fontId="4" fillId="0" borderId="0" xfId="48" applyFont="1" applyAlignment="1">
      <alignment horizontal="left"/>
    </xf>
    <xf numFmtId="0" fontId="34" fillId="0" borderId="36" xfId="47" applyFont="1" applyBorder="1" applyAlignment="1">
      <alignment horizontal="center" vertical="center" wrapText="1"/>
    </xf>
    <xf numFmtId="0" fontId="34" fillId="0" borderId="25" xfId="47" applyFont="1" applyBorder="1" applyAlignment="1">
      <alignment horizontal="center" vertical="center" wrapText="1"/>
    </xf>
    <xf numFmtId="0" fontId="0" fillId="0" borderId="57" xfId="0" applyFont="1" applyBorder="1" applyAlignment="1">
      <alignment horizontal="right"/>
    </xf>
    <xf numFmtId="0" fontId="15" fillId="0" borderId="0" xfId="48" applyFont="1" applyBorder="1" applyAlignment="1">
      <alignment horizontal="left"/>
    </xf>
    <xf numFmtId="0" fontId="0" fillId="0" borderId="0" xfId="0" applyBorder="1" applyAlignment="1">
      <alignment horizontal="right"/>
    </xf>
    <xf numFmtId="182" fontId="65" fillId="0" borderId="0" xfId="0" applyNumberFormat="1" applyFont="1" applyBorder="1" applyAlignment="1">
      <alignment horizontal="center" vertical="center"/>
    </xf>
    <xf numFmtId="0" fontId="65" fillId="0" borderId="12" xfId="0" applyFont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48" applyFont="1" applyAlignment="1">
      <alignment horizontal="left"/>
    </xf>
    <xf numFmtId="0" fontId="0" fillId="0" borderId="0" xfId="0" applyAlignment="1">
      <alignment horizontal="right"/>
    </xf>
    <xf numFmtId="0" fontId="34" fillId="0" borderId="36" xfId="81" applyFont="1" applyBorder="1" applyAlignment="1">
      <alignment horizontal="center" vertical="center" wrapText="1"/>
    </xf>
    <xf numFmtId="0" fontId="34" fillId="0" borderId="25" xfId="81" applyFont="1" applyBorder="1" applyAlignment="1">
      <alignment horizontal="center" vertical="center" wrapText="1"/>
    </xf>
    <xf numFmtId="0" fontId="34" fillId="0" borderId="10" xfId="8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245" xfId="0" applyBorder="1" applyAlignment="1">
      <alignment horizontal="center"/>
    </xf>
    <xf numFmtId="0" fontId="13" fillId="0" borderId="36" xfId="81" applyFont="1" applyBorder="1" applyAlignment="1">
      <alignment horizontal="left" vertical="center" wrapText="1"/>
    </xf>
    <xf numFmtId="0" fontId="13" fillId="0" borderId="25" xfId="81" applyFont="1" applyBorder="1" applyAlignment="1">
      <alignment horizontal="left" vertical="center" wrapText="1"/>
    </xf>
    <xf numFmtId="0" fontId="13" fillId="0" borderId="10" xfId="81" applyFont="1" applyBorder="1" applyAlignment="1">
      <alignment horizontal="left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6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15" fillId="0" borderId="57" xfId="0" applyFont="1" applyBorder="1" applyAlignment="1">
      <alignment horizontal="right"/>
    </xf>
    <xf numFmtId="0" fontId="13" fillId="0" borderId="30" xfId="58" applyFont="1" applyBorder="1" applyAlignment="1">
      <alignment horizontal="center" vertical="center"/>
    </xf>
    <xf numFmtId="0" fontId="13" fillId="0" borderId="107" xfId="58" applyFont="1" applyBorder="1" applyAlignment="1">
      <alignment horizontal="center" vertical="center"/>
    </xf>
    <xf numFmtId="0" fontId="13" fillId="0" borderId="31" xfId="58" applyFont="1" applyBorder="1" applyAlignment="1">
      <alignment horizontal="center" vertical="center"/>
    </xf>
    <xf numFmtId="0" fontId="6" fillId="0" borderId="93" xfId="58" applyFont="1" applyBorder="1" applyAlignment="1">
      <alignment horizontal="center" vertical="center" wrapText="1"/>
    </xf>
    <xf numFmtId="0" fontId="6" fillId="0" borderId="104" xfId="58" applyFont="1" applyBorder="1" applyAlignment="1">
      <alignment horizontal="center" vertical="center" wrapText="1"/>
    </xf>
    <xf numFmtId="38" fontId="13" fillId="0" borderId="0" xfId="58" applyNumberFormat="1" applyFont="1" applyBorder="1" applyAlignment="1">
      <alignment horizontal="center"/>
    </xf>
    <xf numFmtId="0" fontId="13" fillId="0" borderId="0" xfId="58" applyFont="1" applyBorder="1" applyAlignment="1">
      <alignment horizontal="center"/>
    </xf>
    <xf numFmtId="0" fontId="55" fillId="0" borderId="0" xfId="58" applyFont="1" applyBorder="1" applyAlignment="1">
      <alignment horizontal="center" vertical="center"/>
    </xf>
    <xf numFmtId="0" fontId="8" fillId="0" borderId="0" xfId="58" applyFont="1" applyAlignment="1">
      <alignment horizontal="center"/>
    </xf>
    <xf numFmtId="0" fontId="15" fillId="0" borderId="0" xfId="58" applyFont="1" applyAlignment="1">
      <alignment horizontal="right"/>
    </xf>
    <xf numFmtId="0" fontId="98" fillId="0" borderId="0" xfId="58" applyFont="1" applyAlignment="1">
      <alignment horizontal="center" vertical="center"/>
    </xf>
    <xf numFmtId="0" fontId="13" fillId="0" borderId="280" xfId="58" applyFont="1" applyBorder="1" applyAlignment="1">
      <alignment horizontal="center" vertical="center"/>
    </xf>
    <xf numFmtId="0" fontId="13" fillId="0" borderId="50" xfId="58" applyFont="1" applyBorder="1" applyAlignment="1">
      <alignment horizontal="center" vertical="center"/>
    </xf>
    <xf numFmtId="0" fontId="13" fillId="0" borderId="281" xfId="58" applyFont="1" applyBorder="1" applyAlignment="1">
      <alignment horizontal="center" vertical="center"/>
    </xf>
    <xf numFmtId="0" fontId="13" fillId="0" borderId="56" xfId="58" applyFont="1" applyBorder="1" applyAlignment="1">
      <alignment horizontal="center" vertical="center"/>
    </xf>
    <xf numFmtId="0" fontId="13" fillId="0" borderId="92" xfId="58" applyFont="1" applyBorder="1" applyAlignment="1">
      <alignment horizontal="center" vertical="center"/>
    </xf>
    <xf numFmtId="0" fontId="35" fillId="0" borderId="0" xfId="48" applyAlignment="1">
      <alignment horizontal="left" wrapText="1"/>
    </xf>
    <xf numFmtId="0" fontId="35" fillId="0" borderId="55" xfId="48" applyBorder="1" applyAlignment="1">
      <alignment horizontal="left" wrapText="1"/>
    </xf>
    <xf numFmtId="49" fontId="34" fillId="0" borderId="0" xfId="48" applyNumberFormat="1" applyFont="1" applyAlignment="1">
      <alignment horizontal="left"/>
    </xf>
    <xf numFmtId="0" fontId="53" fillId="0" borderId="0" xfId="48" applyFont="1" applyAlignment="1">
      <alignment horizontal="center"/>
    </xf>
    <xf numFmtId="0" fontId="44" fillId="0" borderId="11" xfId="48" applyFont="1" applyBorder="1" applyAlignment="1">
      <alignment horizontal="center"/>
    </xf>
    <xf numFmtId="0" fontId="44" fillId="0" borderId="14" xfId="48" applyFont="1" applyBorder="1" applyAlignment="1">
      <alignment horizontal="center"/>
    </xf>
    <xf numFmtId="0" fontId="6" fillId="0" borderId="11" xfId="48" applyFont="1" applyBorder="1" applyAlignment="1">
      <alignment horizontal="center"/>
    </xf>
    <xf numFmtId="0" fontId="6" fillId="0" borderId="14" xfId="48" applyFont="1" applyBorder="1" applyAlignment="1">
      <alignment horizontal="center"/>
    </xf>
    <xf numFmtId="0" fontId="6" fillId="0" borderId="11" xfId="48" applyFont="1" applyBorder="1" applyAlignment="1">
      <alignment horizontal="center" wrapText="1"/>
    </xf>
    <xf numFmtId="0" fontId="6" fillId="0" borderId="14" xfId="48" applyFont="1" applyBorder="1" applyAlignment="1">
      <alignment horizontal="center" wrapText="1"/>
    </xf>
    <xf numFmtId="49" fontId="34" fillId="0" borderId="0" xfId="48" applyNumberFormat="1" applyFont="1" applyAlignment="1">
      <alignment horizontal="left" vertical="top"/>
    </xf>
    <xf numFmtId="0" fontId="34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6" fillId="0" borderId="0" xfId="48" applyFont="1" applyAlignment="1">
      <alignment horizontal="center" vertical="center" wrapText="1"/>
    </xf>
    <xf numFmtId="0" fontId="44" fillId="0" borderId="0" xfId="48" applyFont="1" applyBorder="1" applyAlignment="1"/>
    <xf numFmtId="0" fontId="15" fillId="0" borderId="0" xfId="48" applyFont="1" applyBorder="1" applyAlignment="1">
      <alignment horizontal="right"/>
    </xf>
    <xf numFmtId="0" fontId="15" fillId="0" borderId="59" xfId="48" applyFont="1" applyBorder="1" applyAlignment="1">
      <alignment horizontal="right"/>
    </xf>
    <xf numFmtId="0" fontId="47" fillId="0" borderId="0" xfId="48" applyFont="1" applyAlignment="1">
      <alignment horizontal="left" wrapText="1"/>
    </xf>
    <xf numFmtId="0" fontId="8" fillId="0" borderId="0" xfId="48" applyFont="1" applyAlignment="1">
      <alignment horizontal="center"/>
    </xf>
    <xf numFmtId="0" fontId="15" fillId="0" borderId="0" xfId="48" applyFont="1" applyAlignment="1">
      <alignment horizontal="left" vertical="center"/>
    </xf>
    <xf numFmtId="0" fontId="34" fillId="0" borderId="0" xfId="48" applyFont="1" applyAlignment="1">
      <alignment horizontal="left"/>
    </xf>
    <xf numFmtId="38" fontId="73" fillId="0" borderId="0" xfId="62" applyFont="1" applyAlignment="1">
      <alignment horizontal="left" vertical="center"/>
    </xf>
    <xf numFmtId="38" fontId="13" fillId="0" borderId="106" xfId="62" applyFont="1" applyBorder="1" applyAlignment="1">
      <alignment horizontal="center" vertical="center"/>
    </xf>
    <xf numFmtId="38" fontId="13" fillId="0" borderId="107" xfId="62" applyFont="1" applyBorder="1" applyAlignment="1">
      <alignment horizontal="center" vertical="center"/>
    </xf>
    <xf numFmtId="38" fontId="13" fillId="0" borderId="93" xfId="62" applyFont="1" applyBorder="1" applyAlignment="1">
      <alignment horizontal="center" vertical="center"/>
    </xf>
    <xf numFmtId="38" fontId="13" fillId="0" borderId="35" xfId="62" applyFont="1" applyBorder="1" applyAlignment="1">
      <alignment horizontal="center" vertical="center" wrapText="1"/>
    </xf>
    <xf numFmtId="38" fontId="13" fillId="0" borderId="101" xfId="62" applyFont="1" applyBorder="1" applyAlignment="1">
      <alignment horizontal="center" vertical="center"/>
    </xf>
    <xf numFmtId="38" fontId="13" fillId="0" borderId="91" xfId="62" applyFont="1" applyBorder="1" applyAlignment="1">
      <alignment horizontal="center" vertical="center" wrapText="1"/>
    </xf>
    <xf numFmtId="38" fontId="13" fillId="0" borderId="108" xfId="62" applyFont="1" applyBorder="1" applyAlignment="1">
      <alignment horizontal="center" vertical="center"/>
    </xf>
    <xf numFmtId="0" fontId="13" fillId="0" borderId="95" xfId="64" applyFont="1" applyBorder="1" applyAlignment="1" applyProtection="1">
      <alignment horizontal="distributed" vertical="center" indent="1"/>
    </xf>
    <xf numFmtId="0" fontId="13" fillId="0" borderId="96" xfId="64" applyFont="1" applyBorder="1" applyAlignment="1" applyProtection="1">
      <alignment horizontal="distributed" vertical="center" indent="1"/>
    </xf>
    <xf numFmtId="0" fontId="13" fillId="0" borderId="117" xfId="64" applyFont="1" applyBorder="1" applyAlignment="1" applyProtection="1">
      <alignment horizontal="center" vertical="distributed"/>
    </xf>
    <xf numFmtId="0" fontId="13" fillId="0" borderId="118" xfId="64" applyFont="1" applyBorder="1" applyAlignment="1" applyProtection="1">
      <alignment horizontal="center" vertical="distributed"/>
    </xf>
    <xf numFmtId="0" fontId="16" fillId="0" borderId="0" xfId="64" applyFont="1" applyAlignment="1" applyProtection="1">
      <alignment horizontal="left"/>
    </xf>
    <xf numFmtId="0" fontId="13" fillId="0" borderId="110" xfId="64" applyFont="1" applyBorder="1" applyAlignment="1" applyProtection="1">
      <alignment horizontal="center" vertical="center" textRotation="255"/>
    </xf>
    <xf numFmtId="0" fontId="13" fillId="0" borderId="99" xfId="64" applyFont="1" applyBorder="1" applyAlignment="1" applyProtection="1">
      <alignment horizontal="center" vertical="center" textRotation="255"/>
    </xf>
    <xf numFmtId="0" fontId="13" fillId="0" borderId="61" xfId="64" applyFont="1" applyBorder="1" applyAlignment="1" applyProtection="1">
      <alignment horizontal="center" vertical="center" textRotation="255"/>
    </xf>
    <xf numFmtId="0" fontId="13" fillId="0" borderId="111" xfId="64" applyFont="1" applyBorder="1" applyAlignment="1" applyProtection="1">
      <alignment horizontal="distributed" vertical="center" indent="1"/>
    </xf>
    <xf numFmtId="0" fontId="13" fillId="0" borderId="58" xfId="64" applyFont="1" applyBorder="1" applyAlignment="1" applyProtection="1">
      <alignment horizontal="distributed" vertical="center" indent="1"/>
    </xf>
    <xf numFmtId="0" fontId="13" fillId="0" borderId="94" xfId="64" applyFont="1" applyBorder="1" applyAlignment="1" applyProtection="1">
      <alignment horizontal="distributed" vertical="center" indent="1"/>
    </xf>
    <xf numFmtId="0" fontId="13" fillId="0" borderId="53" xfId="64" applyFont="1" applyBorder="1" applyAlignment="1" applyProtection="1">
      <alignment horizontal="distributed" vertical="center" indent="1"/>
    </xf>
    <xf numFmtId="0" fontId="13" fillId="0" borderId="60" xfId="64" applyFont="1" applyBorder="1" applyAlignment="1" applyProtection="1">
      <alignment horizontal="distributed" vertical="center" indent="1"/>
    </xf>
    <xf numFmtId="0" fontId="7" fillId="0" borderId="61" xfId="0" applyFont="1" applyBorder="1" applyAlignment="1">
      <alignment vertical="center"/>
    </xf>
    <xf numFmtId="0" fontId="13" fillId="0" borderId="60" xfId="64" applyFont="1" applyBorder="1" applyAlignment="1" applyProtection="1">
      <alignment horizontal="distributed" vertical="center" indent="3"/>
    </xf>
    <xf numFmtId="41" fontId="66" fillId="0" borderId="139" xfId="62" applyNumberFormat="1" applyFont="1" applyBorder="1" applyAlignment="1">
      <alignment horizontal="center" vertical="center"/>
    </xf>
    <xf numFmtId="41" fontId="68" fillId="0" borderId="139" xfId="62" applyNumberFormat="1" applyFont="1" applyBorder="1" applyAlignment="1">
      <alignment horizontal="center" vertical="center"/>
    </xf>
    <xf numFmtId="41" fontId="66" fillId="0" borderId="48" xfId="0" applyNumberFormat="1" applyFont="1" applyBorder="1" applyAlignment="1">
      <alignment horizontal="center" vertical="center"/>
    </xf>
    <xf numFmtId="41" fontId="66" fillId="0" borderId="0" xfId="0" applyNumberFormat="1" applyFont="1" applyBorder="1" applyAlignment="1">
      <alignment horizontal="center" vertical="center"/>
    </xf>
    <xf numFmtId="41" fontId="68" fillId="0" borderId="0" xfId="0" applyNumberFormat="1" applyFont="1" applyBorder="1" applyAlignment="1">
      <alignment horizontal="center" vertical="center"/>
    </xf>
    <xf numFmtId="41" fontId="68" fillId="0" borderId="0" xfId="0" applyNumberFormat="1" applyFont="1" applyFill="1" applyBorder="1" applyAlignment="1">
      <alignment horizontal="center" vertical="center"/>
    </xf>
    <xf numFmtId="41" fontId="66" fillId="0" borderId="48" xfId="62" applyNumberFormat="1" applyFont="1" applyBorder="1" applyAlignment="1">
      <alignment horizontal="center" vertical="center"/>
    </xf>
    <xf numFmtId="41" fontId="66" fillId="0" borderId="0" xfId="62" applyNumberFormat="1" applyFont="1" applyBorder="1" applyAlignment="1">
      <alignment horizontal="center" vertical="center"/>
    </xf>
    <xf numFmtId="41" fontId="68" fillId="0" borderId="0" xfId="62" applyNumberFormat="1" applyFont="1" applyFill="1" applyBorder="1" applyAlignment="1">
      <alignment horizontal="center" vertical="center"/>
    </xf>
    <xf numFmtId="41" fontId="66" fillId="0" borderId="0" xfId="62" applyNumberFormat="1" applyFont="1" applyAlignment="1">
      <alignment horizontal="center" vertical="center"/>
    </xf>
    <xf numFmtId="41" fontId="68" fillId="0" borderId="0" xfId="62" applyNumberFormat="1" applyFont="1" applyFill="1" applyAlignment="1">
      <alignment horizontal="center" vertical="center"/>
    </xf>
    <xf numFmtId="41" fontId="66" fillId="0" borderId="257" xfId="62" applyNumberFormat="1" applyFont="1" applyBorder="1" applyAlignment="1">
      <alignment horizontal="center" vertical="center"/>
    </xf>
    <xf numFmtId="41" fontId="66" fillId="0" borderId="182" xfId="62" applyNumberFormat="1" applyFont="1" applyBorder="1" applyAlignment="1">
      <alignment horizontal="center" vertical="center"/>
    </xf>
    <xf numFmtId="41" fontId="68" fillId="0" borderId="182" xfId="62" applyNumberFormat="1" applyFont="1" applyFill="1" applyBorder="1" applyAlignment="1">
      <alignment horizontal="center" vertical="center"/>
    </xf>
    <xf numFmtId="49" fontId="13" fillId="0" borderId="227" xfId="64" applyNumberFormat="1" applyFont="1" applyBorder="1" applyAlignment="1" applyProtection="1">
      <alignment horizontal="center" vertical="top"/>
    </xf>
    <xf numFmtId="49" fontId="13" fillId="0" borderId="254" xfId="64" applyNumberFormat="1" applyFont="1" applyBorder="1" applyAlignment="1" applyProtection="1">
      <alignment horizontal="center" vertical="top"/>
    </xf>
    <xf numFmtId="49" fontId="67" fillId="0" borderId="227" xfId="64" applyNumberFormat="1" applyFont="1" applyBorder="1" applyAlignment="1" applyProtection="1">
      <alignment horizontal="center" vertical="top"/>
    </xf>
    <xf numFmtId="49" fontId="67" fillId="0" borderId="177" xfId="64" applyNumberFormat="1" applyFont="1" applyBorder="1" applyAlignment="1" applyProtection="1">
      <alignment horizontal="center" vertical="top"/>
    </xf>
    <xf numFmtId="0" fontId="72" fillId="0" borderId="124" xfId="0" applyFont="1" applyFill="1" applyBorder="1" applyAlignment="1">
      <alignment horizontal="center" vertical="center"/>
    </xf>
    <xf numFmtId="0" fontId="72" fillId="0" borderId="89" xfId="0" applyFont="1" applyFill="1" applyBorder="1" applyAlignment="1">
      <alignment horizontal="center" vertical="center"/>
    </xf>
    <xf numFmtId="0" fontId="13" fillId="0" borderId="85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245" xfId="0" applyFont="1" applyFill="1" applyBorder="1" applyAlignment="1">
      <alignment horizontal="distributed" vertical="center"/>
    </xf>
    <xf numFmtId="0" fontId="13" fillId="0" borderId="248" xfId="0" applyFont="1" applyFill="1" applyBorder="1" applyAlignment="1">
      <alignment horizontal="distributed" vertical="center"/>
    </xf>
    <xf numFmtId="0" fontId="72" fillId="0" borderId="15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shrinkToFit="1"/>
    </xf>
    <xf numFmtId="0" fontId="13" fillId="0" borderId="83" xfId="0" applyFont="1" applyFill="1" applyBorder="1" applyAlignment="1">
      <alignment horizontal="center" vertical="center" shrinkToFit="1"/>
    </xf>
    <xf numFmtId="0" fontId="15" fillId="0" borderId="245" xfId="0" applyFont="1" applyBorder="1" applyAlignment="1">
      <alignment horizontal="left" vertical="center"/>
    </xf>
    <xf numFmtId="0" fontId="0" fillId="0" borderId="245" xfId="0" applyBorder="1" applyAlignment="1">
      <alignment horizontal="left" vertical="center"/>
    </xf>
    <xf numFmtId="0" fontId="15" fillId="0" borderId="245" xfId="65" applyFont="1" applyBorder="1" applyAlignment="1">
      <alignment horizontal="right" vertical="center"/>
    </xf>
    <xf numFmtId="0" fontId="6" fillId="0" borderId="124" xfId="0" applyFont="1" applyFill="1" applyBorder="1" applyAlignment="1">
      <alignment horizontal="center"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50" xfId="0" applyFont="1" applyFill="1" applyBorder="1" applyAlignment="1">
      <alignment horizontal="center" vertical="center" wrapText="1"/>
    </xf>
    <xf numFmtId="0" fontId="6" fillId="0" borderId="125" xfId="0" applyFont="1" applyFill="1" applyBorder="1" applyAlignment="1">
      <alignment horizontal="center" vertical="center"/>
    </xf>
    <xf numFmtId="0" fontId="13" fillId="0" borderId="97" xfId="64" applyNumberFormat="1" applyFont="1" applyBorder="1" applyAlignment="1" applyProtection="1">
      <alignment horizontal="center" vertical="center"/>
    </xf>
    <xf numFmtId="0" fontId="13" fillId="0" borderId="121" xfId="64" applyNumberFormat="1" applyFont="1" applyBorder="1" applyAlignment="1" applyProtection="1">
      <alignment horizontal="center" vertical="center"/>
    </xf>
    <xf numFmtId="0" fontId="6" fillId="0" borderId="125" xfId="0" applyFont="1" applyFill="1" applyBorder="1" applyAlignment="1">
      <alignment horizontal="center" vertical="center" wrapText="1"/>
    </xf>
    <xf numFmtId="0" fontId="67" fillId="0" borderId="97" xfId="64" applyNumberFormat="1" applyFont="1" applyBorder="1" applyAlignment="1" applyProtection="1">
      <alignment horizontal="center" vertical="center"/>
    </xf>
    <xf numFmtId="0" fontId="67" fillId="0" borderId="0" xfId="64" applyNumberFormat="1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distributed" vertical="center" indent="1"/>
    </xf>
    <xf numFmtId="0" fontId="13" fillId="0" borderId="120" xfId="0" applyFont="1" applyBorder="1" applyAlignment="1">
      <alignment horizontal="distributed" vertical="center" indent="1"/>
    </xf>
    <xf numFmtId="0" fontId="6" fillId="0" borderId="60" xfId="0" applyFont="1" applyBorder="1" applyAlignment="1">
      <alignment horizontal="distributed" vertical="center" indent="1"/>
    </xf>
    <xf numFmtId="0" fontId="6" fillId="0" borderId="120" xfId="0" applyFont="1" applyBorder="1" applyAlignment="1">
      <alignment horizontal="distributed" vertical="center" indent="1"/>
    </xf>
    <xf numFmtId="0" fontId="16" fillId="0" borderId="0" xfId="65" applyFont="1" applyFill="1" applyAlignment="1">
      <alignment horizontal="left"/>
    </xf>
    <xf numFmtId="0" fontId="15" fillId="0" borderId="55" xfId="0" applyFont="1" applyFill="1" applyBorder="1" applyAlignment="1">
      <alignment horizontal="right"/>
    </xf>
    <xf numFmtId="0" fontId="72" fillId="0" borderId="124" xfId="0" applyFont="1" applyFill="1" applyBorder="1" applyAlignment="1">
      <alignment horizontal="center" vertical="center" wrapText="1"/>
    </xf>
    <xf numFmtId="0" fontId="72" fillId="0" borderId="89" xfId="0" applyFont="1" applyFill="1" applyBorder="1" applyAlignment="1">
      <alignment horizontal="center" vertical="center" wrapText="1"/>
    </xf>
    <xf numFmtId="0" fontId="72" fillId="0" borderId="15" xfId="0" applyFont="1" applyFill="1" applyBorder="1" applyAlignment="1">
      <alignment horizontal="center" vertical="center" wrapText="1"/>
    </xf>
    <xf numFmtId="0" fontId="34" fillId="0" borderId="245" xfId="0" applyFont="1" applyFill="1" applyBorder="1" applyAlignment="1">
      <alignment horizontal="distributed" vertical="center"/>
    </xf>
    <xf numFmtId="0" fontId="34" fillId="0" borderId="248" xfId="0" applyFont="1" applyFill="1" applyBorder="1" applyAlignment="1">
      <alignment horizontal="distributed" vertical="center"/>
    </xf>
    <xf numFmtId="0" fontId="34" fillId="0" borderId="85" xfId="0" applyFont="1" applyFill="1" applyBorder="1" applyAlignment="1">
      <alignment horizontal="distributed" vertical="center"/>
    </xf>
    <xf numFmtId="0" fontId="34" fillId="0" borderId="0" xfId="0" applyFont="1" applyFill="1" applyBorder="1" applyAlignment="1">
      <alignment horizontal="distributed" vertical="center"/>
    </xf>
    <xf numFmtId="0" fontId="34" fillId="0" borderId="55" xfId="0" applyFont="1" applyFill="1" applyBorder="1" applyAlignment="1">
      <alignment horizontal="center" vertical="center" shrinkToFit="1"/>
    </xf>
    <xf numFmtId="0" fontId="34" fillId="0" borderId="83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0" fontId="13" fillId="0" borderId="255" xfId="0" applyFont="1" applyBorder="1" applyAlignment="1">
      <alignment horizontal="distributed" vertical="center" indent="3"/>
    </xf>
    <xf numFmtId="0" fontId="13" fillId="0" borderId="256" xfId="0" applyFont="1" applyBorder="1" applyAlignment="1">
      <alignment horizontal="distributed" vertical="center" indent="3"/>
    </xf>
    <xf numFmtId="0" fontId="72" fillId="0" borderId="250" xfId="0" applyFont="1" applyFill="1" applyBorder="1" applyAlignment="1">
      <alignment horizontal="center" vertical="center" wrapText="1"/>
    </xf>
    <xf numFmtId="0" fontId="72" fillId="0" borderId="125" xfId="0" applyFont="1" applyFill="1" applyBorder="1" applyAlignment="1">
      <alignment horizontal="center" vertical="center" wrapText="1"/>
    </xf>
    <xf numFmtId="0" fontId="13" fillId="0" borderId="48" xfId="64" applyNumberFormat="1" applyFont="1" applyBorder="1" applyAlignment="1" applyProtection="1">
      <alignment horizontal="center" vertical="center"/>
    </xf>
    <xf numFmtId="0" fontId="13" fillId="0" borderId="0" xfId="64" applyNumberFormat="1" applyFont="1" applyBorder="1" applyAlignment="1" applyProtection="1">
      <alignment horizontal="center" vertical="center"/>
    </xf>
    <xf numFmtId="0" fontId="13" fillId="0" borderId="96" xfId="0" applyFont="1" applyBorder="1" applyAlignment="1">
      <alignment vertical="center" textRotation="255" wrapText="1"/>
    </xf>
    <xf numFmtId="0" fontId="0" fillId="0" borderId="121" xfId="0" applyBorder="1" applyAlignment="1">
      <alignment vertical="center" textRotation="255"/>
    </xf>
    <xf numFmtId="0" fontId="13" fillId="0" borderId="53" xfId="0" applyFont="1" applyBorder="1" applyAlignment="1">
      <alignment horizontal="left" vertical="center" indent="1"/>
    </xf>
    <xf numFmtId="0" fontId="13" fillId="0" borderId="120" xfId="0" applyFont="1" applyBorder="1" applyAlignment="1">
      <alignment horizontal="left" vertical="center" indent="1"/>
    </xf>
    <xf numFmtId="0" fontId="13" fillId="0" borderId="94" xfId="0" applyFont="1" applyBorder="1" applyAlignment="1">
      <alignment horizontal="left" vertical="center" indent="1"/>
    </xf>
    <xf numFmtId="0" fontId="13" fillId="0" borderId="122" xfId="0" applyFont="1" applyBorder="1" applyAlignment="1">
      <alignment horizontal="left" vertical="center" indent="1"/>
    </xf>
    <xf numFmtId="0" fontId="13" fillId="0" borderId="61" xfId="0" applyFont="1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 textRotation="255"/>
    </xf>
    <xf numFmtId="0" fontId="13" fillId="0" borderId="53" xfId="0" applyFont="1" applyBorder="1" applyAlignment="1">
      <alignment horizontal="distributed" vertical="center" indent="1"/>
    </xf>
    <xf numFmtId="0" fontId="6" fillId="0" borderId="53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49" fontId="13" fillId="0" borderId="253" xfId="64" applyNumberFormat="1" applyFont="1" applyBorder="1" applyAlignment="1" applyProtection="1">
      <alignment horizontal="center" vertical="top"/>
    </xf>
    <xf numFmtId="49" fontId="13" fillId="0" borderId="177" xfId="64" applyNumberFormat="1" applyFont="1" applyBorder="1" applyAlignment="1" applyProtection="1">
      <alignment horizontal="center" vertical="top"/>
    </xf>
    <xf numFmtId="41" fontId="66" fillId="0" borderId="258" xfId="62" applyNumberFormat="1" applyFont="1" applyBorder="1" applyAlignment="1">
      <alignment horizontal="center" vertical="center"/>
    </xf>
    <xf numFmtId="0" fontId="13" fillId="0" borderId="75" xfId="48" applyFont="1" applyBorder="1" applyAlignment="1">
      <alignment horizontal="distributed" vertical="center" indent="1"/>
    </xf>
    <xf numFmtId="0" fontId="13" fillId="0" borderId="26" xfId="48" applyFont="1" applyBorder="1" applyAlignment="1">
      <alignment horizontal="distributed" vertical="center" indent="1"/>
    </xf>
    <xf numFmtId="0" fontId="13" fillId="0" borderId="73" xfId="48" applyFont="1" applyBorder="1" applyAlignment="1">
      <alignment horizontal="distributed" vertical="center" indent="1"/>
    </xf>
    <xf numFmtId="0" fontId="13" fillId="0" borderId="73" xfId="48" applyFont="1" applyBorder="1" applyAlignment="1">
      <alignment horizontal="center" vertical="center"/>
    </xf>
    <xf numFmtId="0" fontId="13" fillId="0" borderId="26" xfId="48" applyFont="1" applyBorder="1" applyAlignment="1">
      <alignment horizontal="center" vertical="center"/>
    </xf>
    <xf numFmtId="0" fontId="16" fillId="0" borderId="0" xfId="48" applyFont="1" applyAlignment="1" applyProtection="1">
      <alignment horizontal="left"/>
    </xf>
    <xf numFmtId="0" fontId="13" fillId="0" borderId="91" xfId="0" applyFont="1" applyBorder="1" applyAlignment="1" applyProtection="1">
      <alignment horizontal="center" vertical="center" wrapText="1"/>
    </xf>
    <xf numFmtId="0" fontId="13" fillId="0" borderId="101" xfId="0" applyFont="1" applyBorder="1" applyAlignment="1" applyProtection="1">
      <alignment horizontal="center" vertical="center" wrapText="1"/>
    </xf>
    <xf numFmtId="0" fontId="67" fillId="0" borderId="92" xfId="0" applyFont="1" applyBorder="1" applyAlignment="1" applyProtection="1">
      <alignment horizontal="center" vertical="center" wrapText="1"/>
    </xf>
    <xf numFmtId="0" fontId="67" fillId="0" borderId="102" xfId="0" applyFont="1" applyBorder="1" applyAlignment="1" applyProtection="1">
      <alignment horizontal="center" vertical="center"/>
    </xf>
    <xf numFmtId="0" fontId="13" fillId="0" borderId="77" xfId="48" applyFont="1" applyBorder="1" applyAlignment="1">
      <alignment horizontal="distributed" vertical="center" indent="1"/>
    </xf>
    <xf numFmtId="0" fontId="13" fillId="0" borderId="74" xfId="48" applyFont="1" applyBorder="1" applyAlignment="1">
      <alignment horizontal="distributed" vertical="center" indent="1"/>
    </xf>
    <xf numFmtId="0" fontId="13" fillId="0" borderId="86" xfId="48" applyFont="1" applyBorder="1" applyAlignment="1">
      <alignment horizontal="distributed" vertical="center" indent="2"/>
    </xf>
    <xf numFmtId="0" fontId="13" fillId="0" borderId="87" xfId="48" applyFont="1" applyBorder="1" applyAlignment="1">
      <alignment horizontal="distributed" vertical="center" indent="2"/>
    </xf>
    <xf numFmtId="0" fontId="42" fillId="0" borderId="62" xfId="48" applyFont="1" applyBorder="1" applyAlignment="1">
      <alignment horizontal="left" vertical="center"/>
    </xf>
    <xf numFmtId="0" fontId="13" fillId="0" borderId="0" xfId="70" applyFont="1" applyBorder="1" applyAlignment="1">
      <alignment horizontal="distributed" vertical="center" indent="1"/>
    </xf>
    <xf numFmtId="0" fontId="13" fillId="0" borderId="85" xfId="70" applyFont="1" applyBorder="1" applyAlignment="1">
      <alignment horizontal="distributed" vertical="center" indent="1"/>
    </xf>
    <xf numFmtId="0" fontId="6" fillId="0" borderId="0" xfId="70" applyFont="1" applyFill="1" applyBorder="1" applyAlignment="1">
      <alignment horizontal="center" vertical="center" shrinkToFit="1"/>
    </xf>
    <xf numFmtId="0" fontId="6" fillId="0" borderId="85" xfId="70" applyFont="1" applyFill="1" applyBorder="1" applyAlignment="1">
      <alignment horizontal="center" vertical="center" shrinkToFit="1"/>
    </xf>
    <xf numFmtId="0" fontId="13" fillId="0" borderId="69" xfId="70" applyFont="1" applyBorder="1" applyAlignment="1">
      <alignment horizontal="distributed" vertical="center" indent="1"/>
    </xf>
    <xf numFmtId="0" fontId="13" fillId="0" borderId="78" xfId="70" applyFont="1" applyBorder="1" applyAlignment="1">
      <alignment horizontal="distributed" vertical="center" indent="1"/>
    </xf>
    <xf numFmtId="0" fontId="13" fillId="0" borderId="58" xfId="70" applyFont="1" applyBorder="1" applyAlignment="1">
      <alignment horizontal="distributed" vertical="center" indent="1"/>
    </xf>
    <xf numFmtId="0" fontId="13" fillId="0" borderId="148" xfId="70" applyFont="1" applyBorder="1" applyAlignment="1">
      <alignment horizontal="distributed" vertical="center" indent="1"/>
    </xf>
    <xf numFmtId="0" fontId="13" fillId="0" borderId="0" xfId="70" applyFont="1" applyFill="1" applyBorder="1" applyAlignment="1">
      <alignment horizontal="distributed" vertical="center" indent="1" shrinkToFit="1"/>
    </xf>
    <xf numFmtId="0" fontId="13" fillId="0" borderId="85" xfId="70" applyFont="1" applyFill="1" applyBorder="1" applyAlignment="1">
      <alignment horizontal="distributed" vertical="center" indent="1" shrinkToFit="1"/>
    </xf>
    <xf numFmtId="0" fontId="42" fillId="0" borderId="62" xfId="48" applyFont="1" applyBorder="1" applyAlignment="1">
      <alignment horizontal="left"/>
    </xf>
    <xf numFmtId="0" fontId="67" fillId="0" borderId="92" xfId="70" applyFont="1" applyBorder="1" applyAlignment="1">
      <alignment horizontal="center" vertical="center" wrapText="1"/>
    </xf>
    <xf numFmtId="0" fontId="67" fillId="0" borderId="152" xfId="70" applyFont="1" applyBorder="1" applyAlignment="1">
      <alignment horizontal="center" vertical="center"/>
    </xf>
    <xf numFmtId="0" fontId="13" fillId="0" borderId="0" xfId="70" applyFont="1" applyBorder="1" applyAlignment="1">
      <alignment horizontal="distributed" vertical="center" wrapText="1"/>
    </xf>
    <xf numFmtId="0" fontId="37" fillId="0" borderId="0" xfId="70" applyBorder="1" applyAlignment="1">
      <alignment horizontal="distributed" vertical="center"/>
    </xf>
    <xf numFmtId="0" fontId="16" fillId="0" borderId="0" xfId="70" applyFont="1" applyAlignment="1">
      <alignment horizontal="left"/>
    </xf>
    <xf numFmtId="0" fontId="13" fillId="0" borderId="228" xfId="70" applyFont="1" applyBorder="1" applyAlignment="1">
      <alignment horizontal="center" vertical="center" wrapText="1"/>
    </xf>
    <xf numFmtId="0" fontId="13" fillId="0" borderId="229" xfId="70" applyFont="1" applyBorder="1" applyAlignment="1">
      <alignment horizontal="center" vertical="center"/>
    </xf>
    <xf numFmtId="0" fontId="13" fillId="0" borderId="91" xfId="70" applyFont="1" applyBorder="1" applyAlignment="1">
      <alignment horizontal="center" vertical="center" wrapText="1"/>
    </xf>
    <xf numFmtId="0" fontId="13" fillId="0" borderId="151" xfId="70" applyFont="1" applyBorder="1" applyAlignment="1">
      <alignment horizontal="center" vertical="center"/>
    </xf>
    <xf numFmtId="0" fontId="13" fillId="0" borderId="89" xfId="70" applyFont="1" applyBorder="1" applyAlignment="1">
      <alignment horizontal="center" vertical="center"/>
    </xf>
    <xf numFmtId="0" fontId="13" fillId="0" borderId="225" xfId="70" applyFont="1" applyBorder="1" applyAlignment="1">
      <alignment horizontal="center" vertical="center"/>
    </xf>
    <xf numFmtId="0" fontId="13" fillId="0" borderId="88" xfId="70" applyFont="1" applyBorder="1" applyAlignment="1">
      <alignment horizontal="center" vertical="center"/>
    </xf>
    <xf numFmtId="0" fontId="13" fillId="0" borderId="226" xfId="70" applyFont="1" applyBorder="1" applyAlignment="1">
      <alignment horizontal="center" vertical="center"/>
    </xf>
    <xf numFmtId="0" fontId="13" fillId="0" borderId="86" xfId="70" applyFont="1" applyBorder="1" applyAlignment="1">
      <alignment horizontal="center" vertical="center"/>
    </xf>
    <xf numFmtId="0" fontId="13" fillId="0" borderId="87" xfId="70" applyFont="1" applyBorder="1" applyAlignment="1">
      <alignment horizontal="center" vertical="center"/>
    </xf>
    <xf numFmtId="0" fontId="67" fillId="0" borderId="92" xfId="70" applyFont="1" applyBorder="1" applyAlignment="1">
      <alignment horizontal="center" vertical="center"/>
    </xf>
    <xf numFmtId="0" fontId="13" fillId="0" borderId="153" xfId="70" applyFont="1" applyBorder="1" applyAlignment="1">
      <alignment horizontal="distributed" vertical="center" indent="1"/>
    </xf>
    <xf numFmtId="0" fontId="13" fillId="0" borderId="154" xfId="70" applyFont="1" applyBorder="1" applyAlignment="1">
      <alignment horizontal="distributed" vertical="center" indent="1"/>
    </xf>
    <xf numFmtId="0" fontId="13" fillId="0" borderId="228" xfId="70" applyFont="1" applyBorder="1" applyAlignment="1">
      <alignment horizontal="center" vertical="center"/>
    </xf>
    <xf numFmtId="0" fontId="13" fillId="0" borderId="91" xfId="70" applyFont="1" applyBorder="1" applyAlignment="1">
      <alignment horizontal="center" vertical="center"/>
    </xf>
    <xf numFmtId="0" fontId="13" fillId="0" borderId="56" xfId="70" applyFont="1" applyBorder="1" applyAlignment="1">
      <alignment horizontal="right" vertical="center"/>
    </xf>
    <xf numFmtId="0" fontId="37" fillId="0" borderId="150" xfId="70" applyBorder="1" applyAlignment="1">
      <alignment vertical="center"/>
    </xf>
    <xf numFmtId="0" fontId="13" fillId="0" borderId="55" xfId="70" applyFont="1" applyBorder="1" applyAlignment="1">
      <alignment vertical="center"/>
    </xf>
    <xf numFmtId="0" fontId="37" fillId="0" borderId="83" xfId="70" applyBorder="1" applyAlignment="1">
      <alignment vertical="center"/>
    </xf>
    <xf numFmtId="0" fontId="13" fillId="0" borderId="15" xfId="70" applyFont="1" applyBorder="1" applyAlignment="1">
      <alignment horizontal="distributed" vertical="center" wrapText="1"/>
    </xf>
    <xf numFmtId="0" fontId="13" fillId="0" borderId="18" xfId="70" applyFont="1" applyBorder="1" applyAlignment="1">
      <alignment horizontal="distributed" vertical="center"/>
    </xf>
    <xf numFmtId="0" fontId="13" fillId="0" borderId="18" xfId="70" applyFont="1" applyBorder="1" applyAlignment="1">
      <alignment horizontal="distributed" vertical="center" wrapText="1"/>
    </xf>
    <xf numFmtId="0" fontId="37" fillId="0" borderId="18" xfId="70" applyBorder="1" applyAlignment="1">
      <alignment horizontal="distributed" vertical="center"/>
    </xf>
    <xf numFmtId="0" fontId="37" fillId="0" borderId="66" xfId="70" applyBorder="1" applyAlignment="1">
      <alignment horizontal="distributed" vertical="center"/>
    </xf>
    <xf numFmtId="0" fontId="13" fillId="0" borderId="162" xfId="70" applyFont="1" applyBorder="1" applyAlignment="1">
      <alignment horizontal="distributed" vertical="center" indent="2"/>
    </xf>
    <xf numFmtId="0" fontId="13" fillId="0" borderId="163" xfId="70" applyFont="1" applyBorder="1" applyAlignment="1">
      <alignment horizontal="distributed" vertical="center" indent="2"/>
    </xf>
    <xf numFmtId="0" fontId="13" fillId="0" borderId="69" xfId="70" applyFont="1" applyBorder="1" applyAlignment="1">
      <alignment horizontal="distributed" vertical="center" indent="3"/>
    </xf>
    <xf numFmtId="0" fontId="13" fillId="0" borderId="164" xfId="70" applyFont="1" applyBorder="1" applyAlignment="1">
      <alignment horizontal="distributed" vertical="center" indent="3"/>
    </xf>
    <xf numFmtId="0" fontId="15" fillId="0" borderId="0" xfId="70" applyFont="1" applyBorder="1" applyAlignment="1">
      <alignment horizontal="right"/>
    </xf>
    <xf numFmtId="0" fontId="13" fillId="0" borderId="160" xfId="70" applyFont="1" applyBorder="1" applyAlignment="1">
      <alignment horizontal="distributed" vertical="center" indent="2"/>
    </xf>
    <xf numFmtId="0" fontId="13" fillId="0" borderId="161" xfId="70" applyFont="1" applyBorder="1" applyAlignment="1">
      <alignment horizontal="distributed" vertical="center" indent="2"/>
    </xf>
    <xf numFmtId="0" fontId="13" fillId="0" borderId="64" xfId="72" applyFont="1" applyBorder="1" applyAlignment="1">
      <alignment horizontal="center" vertical="center" wrapText="1"/>
    </xf>
    <xf numFmtId="0" fontId="13" fillId="0" borderId="210" xfId="72" applyFont="1" applyBorder="1" applyAlignment="1">
      <alignment horizontal="center" vertical="center" wrapText="1"/>
    </xf>
    <xf numFmtId="0" fontId="13" fillId="0" borderId="86" xfId="72" applyFont="1" applyBorder="1" applyAlignment="1">
      <alignment horizontal="center" vertical="distributed" wrapText="1"/>
    </xf>
    <xf numFmtId="0" fontId="13" fillId="0" borderId="156" xfId="72" applyFont="1" applyBorder="1" applyAlignment="1">
      <alignment horizontal="center" vertical="distributed" wrapText="1"/>
    </xf>
    <xf numFmtId="0" fontId="15" fillId="0" borderId="62" xfId="70" applyFont="1" applyBorder="1" applyAlignment="1">
      <alignment horizontal="right"/>
    </xf>
    <xf numFmtId="0" fontId="13" fillId="0" borderId="133" xfId="70" applyFont="1" applyBorder="1" applyAlignment="1">
      <alignment horizontal="distributed" vertical="center" indent="2"/>
    </xf>
    <xf numFmtId="0" fontId="13" fillId="0" borderId="166" xfId="70" applyFont="1" applyBorder="1" applyAlignment="1">
      <alignment horizontal="distributed" vertical="center" indent="2"/>
    </xf>
    <xf numFmtId="0" fontId="13" fillId="0" borderId="88" xfId="72" applyFont="1" applyBorder="1" applyAlignment="1">
      <alignment horizontal="center" vertical="distributed" wrapText="1"/>
    </xf>
    <xf numFmtId="0" fontId="13" fillId="0" borderId="155" xfId="72" applyFont="1" applyBorder="1" applyAlignment="1">
      <alignment horizontal="center" vertical="distributed" wrapText="1"/>
    </xf>
    <xf numFmtId="0" fontId="13" fillId="0" borderId="0" xfId="48" applyFont="1" applyFill="1" applyBorder="1" applyAlignment="1">
      <alignment horizontal="center" vertical="center"/>
    </xf>
    <xf numFmtId="0" fontId="13" fillId="0" borderId="0" xfId="48" applyFont="1" applyFill="1" applyBorder="1" applyAlignment="1">
      <alignment horizontal="center" vertical="center" wrapText="1"/>
    </xf>
    <xf numFmtId="0" fontId="13" fillId="0" borderId="168" xfId="48" applyFont="1" applyFill="1" applyBorder="1" applyAlignment="1">
      <alignment horizontal="center" vertical="center"/>
    </xf>
    <xf numFmtId="0" fontId="13" fillId="0" borderId="169" xfId="48" applyFont="1" applyFill="1" applyBorder="1" applyAlignment="1">
      <alignment horizontal="center" vertical="center"/>
    </xf>
    <xf numFmtId="0" fontId="13" fillId="0" borderId="175" xfId="48" applyFont="1" applyFill="1" applyBorder="1" applyAlignment="1">
      <alignment horizontal="center" vertical="center"/>
    </xf>
    <xf numFmtId="0" fontId="13" fillId="0" borderId="178" xfId="48" applyFont="1" applyFill="1" applyBorder="1" applyAlignment="1">
      <alignment horizontal="center" vertical="center"/>
    </xf>
    <xf numFmtId="0" fontId="13" fillId="0" borderId="239" xfId="48" applyFont="1" applyFill="1" applyBorder="1" applyAlignment="1">
      <alignment horizontal="center" vertical="center"/>
    </xf>
    <xf numFmtId="0" fontId="13" fillId="0" borderId="240" xfId="48" applyFont="1" applyFill="1" applyBorder="1" applyAlignment="1">
      <alignment horizontal="center" vertical="center"/>
    </xf>
    <xf numFmtId="0" fontId="13" fillId="0" borderId="241" xfId="48" applyFont="1" applyFill="1" applyBorder="1" applyAlignment="1">
      <alignment horizontal="center" vertical="center"/>
    </xf>
    <xf numFmtId="0" fontId="13" fillId="0" borderId="170" xfId="48" applyFont="1" applyFill="1" applyBorder="1" applyAlignment="1">
      <alignment horizontal="center" vertical="center"/>
    </xf>
    <xf numFmtId="0" fontId="13" fillId="0" borderId="176" xfId="48" applyFont="1" applyFill="1" applyBorder="1" applyAlignment="1">
      <alignment horizontal="center" vertical="center" wrapText="1"/>
    </xf>
    <xf numFmtId="0" fontId="13" fillId="0" borderId="179" xfId="48" applyFont="1" applyFill="1" applyBorder="1" applyAlignment="1">
      <alignment horizontal="center" vertical="center" wrapText="1"/>
    </xf>
    <xf numFmtId="0" fontId="75" fillId="0" borderId="0" xfId="74" applyFont="1" applyAlignment="1" applyProtection="1">
      <alignment horizontal="center" vertical="center"/>
    </xf>
    <xf numFmtId="0" fontId="67" fillId="0" borderId="69" xfId="74" applyFont="1" applyBorder="1" applyAlignment="1" applyProtection="1">
      <alignment horizontal="center" vertical="center"/>
    </xf>
    <xf numFmtId="0" fontId="67" fillId="0" borderId="78" xfId="74" applyFont="1" applyBorder="1" applyAlignment="1" applyProtection="1">
      <alignment horizontal="center" vertical="center"/>
    </xf>
    <xf numFmtId="0" fontId="34" fillId="0" borderId="0" xfId="74" applyFont="1" applyAlignment="1" applyProtection="1">
      <alignment horizontal="center" vertical="center"/>
    </xf>
    <xf numFmtId="0" fontId="13" fillId="0" borderId="57" xfId="74" applyFont="1" applyBorder="1" applyAlignment="1" applyProtection="1">
      <alignment horizontal="center" vertical="center"/>
    </xf>
    <xf numFmtId="0" fontId="13" fillId="0" borderId="72" xfId="74" applyFont="1" applyBorder="1" applyAlignment="1" applyProtection="1">
      <alignment horizontal="center" vertical="center"/>
    </xf>
    <xf numFmtId="0" fontId="13" fillId="0" borderId="0" xfId="74" applyFont="1" applyBorder="1" applyAlignment="1" applyProtection="1">
      <alignment horizontal="center" vertical="center"/>
    </xf>
    <xf numFmtId="0" fontId="13" fillId="0" borderId="85" xfId="74" applyFont="1" applyBorder="1" applyAlignment="1" applyProtection="1">
      <alignment horizontal="center" vertical="center"/>
    </xf>
    <xf numFmtId="0" fontId="34" fillId="0" borderId="0" xfId="74" applyFont="1" applyBorder="1" applyAlignment="1" applyProtection="1">
      <alignment horizontal="center" vertical="center"/>
    </xf>
    <xf numFmtId="0" fontId="67" fillId="0" borderId="0" xfId="74" applyFont="1" applyAlignment="1" applyProtection="1">
      <alignment horizontal="center" vertical="center"/>
    </xf>
    <xf numFmtId="0" fontId="74" fillId="0" borderId="0" xfId="74" applyFont="1" applyAlignment="1" applyProtection="1">
      <alignment horizontal="center" vertical="center"/>
    </xf>
    <xf numFmtId="0" fontId="13" fillId="0" borderId="0" xfId="74" applyFont="1" applyAlignment="1" applyProtection="1">
      <alignment horizontal="center" vertical="center"/>
    </xf>
    <xf numFmtId="181" fontId="68" fillId="0" borderId="0" xfId="0" applyNumberFormat="1" applyFont="1" applyAlignment="1">
      <alignment horizontal="right" vertical="center"/>
    </xf>
    <xf numFmtId="0" fontId="13" fillId="0" borderId="135" xfId="74" applyFont="1" applyBorder="1" applyAlignment="1" applyProtection="1">
      <alignment horizontal="right" vertical="center"/>
    </xf>
    <xf numFmtId="0" fontId="13" fillId="0" borderId="132" xfId="74" applyFont="1" applyBorder="1" applyAlignment="1" applyProtection="1">
      <alignment horizontal="right" vertical="center"/>
    </xf>
    <xf numFmtId="0" fontId="13" fillId="0" borderId="81" xfId="74" applyFont="1" applyBorder="1" applyAlignment="1" applyProtection="1">
      <alignment horizontal="center" vertical="center"/>
    </xf>
    <xf numFmtId="0" fontId="13" fillId="0" borderId="22" xfId="74" applyFont="1" applyBorder="1" applyAlignment="1" applyProtection="1">
      <alignment horizontal="center" vertical="center"/>
    </xf>
    <xf numFmtId="0" fontId="13" fillId="0" borderId="82" xfId="74" applyFont="1" applyBorder="1" applyAlignment="1" applyProtection="1">
      <alignment horizontal="center" vertical="center"/>
    </xf>
    <xf numFmtId="0" fontId="13" fillId="0" borderId="141" xfId="74" applyFont="1" applyBorder="1" applyAlignment="1" applyProtection="1">
      <alignment horizontal="center" vertical="center"/>
    </xf>
    <xf numFmtId="0" fontId="13" fillId="0" borderId="140" xfId="74" applyFont="1" applyBorder="1" applyAlignment="1" applyProtection="1">
      <alignment horizontal="center" vertical="center"/>
    </xf>
    <xf numFmtId="0" fontId="13" fillId="0" borderId="131" xfId="74" applyFont="1" applyBorder="1" applyAlignment="1" applyProtection="1">
      <alignment horizontal="center" vertical="center"/>
    </xf>
    <xf numFmtId="0" fontId="13" fillId="0" borderId="37" xfId="74" applyFont="1" applyBorder="1" applyAlignment="1" applyProtection="1">
      <alignment horizontal="center" vertical="center"/>
    </xf>
    <xf numFmtId="0" fontId="13" fillId="0" borderId="79" xfId="74" applyFont="1" applyBorder="1" applyAlignment="1" applyProtection="1">
      <alignment horizontal="center" vertical="center"/>
    </xf>
    <xf numFmtId="0" fontId="13" fillId="0" borderId="55" xfId="74" applyFont="1" applyBorder="1" applyAlignment="1" applyProtection="1">
      <alignment horizontal="center" vertical="center"/>
    </xf>
    <xf numFmtId="0" fontId="13" fillId="0" borderId="136" xfId="74" applyFont="1" applyBorder="1" applyAlignment="1" applyProtection="1">
      <alignment horizontal="left" vertical="center"/>
    </xf>
    <xf numFmtId="0" fontId="13" fillId="0" borderId="129" xfId="74" applyFont="1" applyBorder="1" applyAlignment="1" applyProtection="1">
      <alignment horizontal="left" vertical="center"/>
    </xf>
    <xf numFmtId="181" fontId="66" fillId="0" borderId="0" xfId="0" applyNumberFormat="1" applyFont="1" applyAlignment="1">
      <alignment horizontal="right" vertical="center"/>
    </xf>
    <xf numFmtId="181" fontId="66" fillId="0" borderId="57" xfId="0" applyNumberFormat="1" applyFont="1" applyBorder="1" applyAlignment="1">
      <alignment horizontal="center" vertical="center"/>
    </xf>
    <xf numFmtId="181" fontId="66" fillId="0" borderId="0" xfId="0" applyNumberFormat="1" applyFont="1" applyAlignment="1">
      <alignment horizontal="center" vertical="center"/>
    </xf>
    <xf numFmtId="0" fontId="67" fillId="0" borderId="0" xfId="74" applyFont="1" applyBorder="1" applyAlignment="1" applyProtection="1">
      <alignment horizontal="center" vertical="center"/>
    </xf>
    <xf numFmtId="0" fontId="75" fillId="0" borderId="0" xfId="74" applyFont="1" applyBorder="1" applyAlignment="1" applyProtection="1">
      <alignment horizontal="center" vertical="center"/>
    </xf>
    <xf numFmtId="0" fontId="75" fillId="0" borderId="85" xfId="74" applyFont="1" applyBorder="1" applyAlignment="1" applyProtection="1">
      <alignment horizontal="center" vertical="center"/>
    </xf>
    <xf numFmtId="0" fontId="74" fillId="0" borderId="69" xfId="74" applyFont="1" applyBorder="1" applyAlignment="1" applyProtection="1">
      <alignment horizontal="center" vertical="center"/>
    </xf>
    <xf numFmtId="0" fontId="74" fillId="0" borderId="78" xfId="74" applyFont="1" applyBorder="1" applyAlignment="1" applyProtection="1">
      <alignment horizontal="center" vertical="center"/>
    </xf>
    <xf numFmtId="0" fontId="34" fillId="0" borderId="85" xfId="74" applyFont="1" applyBorder="1" applyAlignment="1" applyProtection="1">
      <alignment horizontal="center" vertical="center"/>
    </xf>
    <xf numFmtId="200" fontId="13" fillId="0" borderId="0" xfId="74" applyNumberFormat="1" applyFont="1" applyBorder="1" applyAlignment="1" applyProtection="1">
      <alignment horizontal="distributed" vertical="center" indent="1"/>
    </xf>
    <xf numFmtId="200" fontId="13" fillId="0" borderId="77" xfId="74" applyNumberFormat="1" applyFont="1" applyBorder="1" applyAlignment="1" applyProtection="1">
      <alignment horizontal="left" vertical="center" wrapText="1"/>
    </xf>
    <xf numFmtId="200" fontId="13" fillId="0" borderId="0" xfId="74" applyNumberFormat="1" applyFont="1" applyBorder="1" applyAlignment="1" applyProtection="1">
      <alignment horizontal="left" vertical="center" wrapText="1"/>
    </xf>
    <xf numFmtId="200" fontId="13" fillId="0" borderId="77" xfId="74" applyNumberFormat="1" applyFont="1" applyFill="1" applyBorder="1" applyAlignment="1" applyProtection="1">
      <alignment horizontal="left" vertical="center" wrapText="1"/>
    </xf>
    <xf numFmtId="200" fontId="13" fillId="0" borderId="77" xfId="74" applyNumberFormat="1" applyFont="1" applyFill="1" applyBorder="1" applyAlignment="1" applyProtection="1">
      <alignment horizontal="left" vertical="center"/>
    </xf>
    <xf numFmtId="200" fontId="13" fillId="0" borderId="0" xfId="74" applyNumberFormat="1" applyFont="1" applyFill="1" applyBorder="1" applyAlignment="1" applyProtection="1">
      <alignment horizontal="left" vertical="center"/>
    </xf>
    <xf numFmtId="185" fontId="13" fillId="0" borderId="245" xfId="74" applyNumberFormat="1" applyFont="1" applyFill="1" applyBorder="1" applyAlignment="1" applyProtection="1">
      <alignment horizontal="distributed" vertical="center" indent="3"/>
    </xf>
    <xf numFmtId="185" fontId="13" fillId="0" borderId="248" xfId="74" applyNumberFormat="1" applyFont="1" applyFill="1" applyBorder="1" applyAlignment="1" applyProtection="1">
      <alignment horizontal="distributed" vertical="center" indent="3"/>
    </xf>
    <xf numFmtId="200" fontId="13" fillId="0" borderId="77" xfId="74" applyNumberFormat="1" applyFont="1" applyBorder="1" applyAlignment="1" applyProtection="1">
      <alignment horizontal="left" vertical="center"/>
    </xf>
    <xf numFmtId="200" fontId="13" fillId="0" borderId="0" xfId="74" applyNumberFormat="1" applyFont="1" applyBorder="1" applyAlignment="1" applyProtection="1">
      <alignment horizontal="left" vertical="center"/>
    </xf>
    <xf numFmtId="200" fontId="6" fillId="0" borderId="0" xfId="74" applyNumberFormat="1" applyFont="1" applyBorder="1" applyAlignment="1" applyProtection="1">
      <alignment horizontal="left" vertical="center" wrapText="1"/>
    </xf>
    <xf numFmtId="200" fontId="6" fillId="0" borderId="85" xfId="74" applyNumberFormat="1" applyFont="1" applyBorder="1" applyAlignment="1" applyProtection="1">
      <alignment horizontal="left" vertical="center" wrapText="1"/>
    </xf>
    <xf numFmtId="200" fontId="13" fillId="0" borderId="0" xfId="74" applyNumberFormat="1" applyFont="1" applyFill="1" applyBorder="1" applyAlignment="1" applyProtection="1">
      <alignment horizontal="distributed" vertical="center" indent="1"/>
    </xf>
    <xf numFmtId="0" fontId="16" fillId="0" borderId="0" xfId="70" applyFont="1" applyAlignment="1" applyProtection="1">
      <alignment horizontal="left"/>
    </xf>
    <xf numFmtId="0" fontId="13" fillId="0" borderId="79" xfId="70" applyFont="1" applyBorder="1" applyAlignment="1" applyProtection="1">
      <alignment horizontal="right" vertical="center"/>
    </xf>
    <xf numFmtId="0" fontId="13" fillId="0" borderId="80" xfId="70" applyFont="1" applyBorder="1" applyAlignment="1">
      <alignment horizontal="right"/>
    </xf>
    <xf numFmtId="193" fontId="13" fillId="0" borderId="199" xfId="70" applyNumberFormat="1" applyFont="1" applyBorder="1" applyAlignment="1" applyProtection="1">
      <alignment horizontal="center" vertical="center"/>
    </xf>
    <xf numFmtId="193" fontId="13" fillId="0" borderId="37" xfId="70" applyNumberFormat="1" applyFont="1" applyBorder="1" applyAlignment="1" applyProtection="1">
      <alignment horizontal="center" vertical="center"/>
    </xf>
    <xf numFmtId="193" fontId="34" fillId="0" borderId="199" xfId="70" applyNumberFormat="1" applyFont="1" applyBorder="1" applyAlignment="1" applyProtection="1">
      <alignment horizontal="center" vertical="center"/>
    </xf>
    <xf numFmtId="193" fontId="34" fillId="0" borderId="37" xfId="70" applyNumberFormat="1" applyFont="1" applyBorder="1" applyAlignment="1" applyProtection="1">
      <alignment horizontal="center" vertical="center"/>
    </xf>
    <xf numFmtId="193" fontId="67" fillId="0" borderId="200" xfId="70" applyNumberFormat="1" applyFont="1" applyBorder="1" applyAlignment="1" applyProtection="1">
      <alignment horizontal="center" vertical="center"/>
    </xf>
    <xf numFmtId="193" fontId="67" fillId="0" borderId="129" xfId="70" applyNumberFormat="1" applyFont="1" applyBorder="1" applyAlignment="1" applyProtection="1">
      <alignment horizontal="center" vertical="center"/>
    </xf>
    <xf numFmtId="0" fontId="15" fillId="0" borderId="0" xfId="70" applyFont="1" applyAlignment="1" applyProtection="1">
      <alignment horizontal="left" vertical="center"/>
    </xf>
    <xf numFmtId="0" fontId="13" fillId="0" borderId="55" xfId="70" applyFont="1" applyBorder="1" applyAlignment="1" applyProtection="1">
      <alignment horizontal="left" vertical="center"/>
    </xf>
    <xf numFmtId="0" fontId="13" fillId="0" borderId="83" xfId="70" applyFont="1" applyBorder="1" applyAlignment="1" applyProtection="1">
      <alignment horizontal="left" vertical="center"/>
    </xf>
    <xf numFmtId="0" fontId="15" fillId="0" borderId="0" xfId="70" applyFont="1" applyAlignment="1">
      <alignment horizontal="left" vertical="center"/>
    </xf>
    <xf numFmtId="0" fontId="13" fillId="0" borderId="92" xfId="79" applyFont="1" applyBorder="1" applyAlignment="1">
      <alignment horizontal="center" vertical="center" wrapText="1"/>
    </xf>
    <xf numFmtId="0" fontId="13" fillId="0" borderId="97" xfId="79" applyFont="1" applyBorder="1" applyAlignment="1">
      <alignment horizontal="center" vertical="center" wrapText="1"/>
    </xf>
    <xf numFmtId="181" fontId="60" fillId="0" borderId="0" xfId="79" applyNumberFormat="1" applyFont="1" applyBorder="1" applyAlignment="1" applyProtection="1">
      <alignment horizontal="center" vertical="center"/>
    </xf>
    <xf numFmtId="181" fontId="69" fillId="0" borderId="69" xfId="79" applyNumberFormat="1" applyFont="1" applyBorder="1" applyAlignment="1" applyProtection="1">
      <alignment horizontal="center" vertical="center"/>
    </xf>
    <xf numFmtId="0" fontId="15" fillId="0" borderId="69" xfId="80" applyFont="1" applyBorder="1" applyAlignment="1">
      <alignment horizontal="right"/>
    </xf>
    <xf numFmtId="0" fontId="13" fillId="0" borderId="204" xfId="80" applyFont="1" applyBorder="1" applyAlignment="1">
      <alignment horizontal="center" vertical="center"/>
    </xf>
    <xf numFmtId="0" fontId="13" fillId="0" borderId="79" xfId="80" applyFont="1" applyBorder="1" applyAlignment="1">
      <alignment horizontal="center" vertical="center"/>
    </xf>
    <xf numFmtId="0" fontId="13" fillId="0" borderId="152" xfId="80" applyFont="1" applyBorder="1" applyAlignment="1">
      <alignment horizontal="center" vertical="center"/>
    </xf>
    <xf numFmtId="0" fontId="13" fillId="0" borderId="55" xfId="80" applyFont="1" applyBorder="1" applyAlignment="1">
      <alignment horizontal="center" vertical="center"/>
    </xf>
    <xf numFmtId="0" fontId="15" fillId="0" borderId="79" xfId="80" applyFont="1" applyBorder="1" applyAlignment="1">
      <alignment horizontal="left" vertical="center"/>
    </xf>
    <xf numFmtId="0" fontId="15" fillId="0" borderId="79" xfId="80" applyFont="1" applyBorder="1" applyAlignment="1">
      <alignment horizontal="right" vertical="center"/>
    </xf>
    <xf numFmtId="0" fontId="6" fillId="0" borderId="91" xfId="81" applyFont="1" applyBorder="1" applyAlignment="1">
      <alignment horizontal="center" vertical="center" wrapText="1" shrinkToFit="1"/>
    </xf>
    <xf numFmtId="0" fontId="6" fillId="0" borderId="101" xfId="81" applyFont="1" applyBorder="1" applyAlignment="1">
      <alignment horizontal="center" vertical="center" shrinkToFit="1"/>
    </xf>
    <xf numFmtId="0" fontId="13" fillId="0" borderId="92" xfId="81" applyFont="1" applyBorder="1" applyAlignment="1">
      <alignment horizontal="center" vertical="center"/>
    </xf>
    <xf numFmtId="0" fontId="13" fillId="0" borderId="102" xfId="81" applyFont="1" applyBorder="1" applyAlignment="1">
      <alignment horizontal="center" vertical="center"/>
    </xf>
    <xf numFmtId="0" fontId="16" fillId="0" borderId="0" xfId="81" applyFont="1" applyAlignment="1">
      <alignment horizontal="left"/>
    </xf>
    <xf numFmtId="0" fontId="15" fillId="0" borderId="62" xfId="81" applyFont="1" applyBorder="1" applyAlignment="1">
      <alignment horizontal="right"/>
    </xf>
    <xf numFmtId="0" fontId="13" fillId="0" borderId="32" xfId="81" applyFont="1" applyBorder="1" applyAlignment="1">
      <alignment horizontal="center" vertical="center" shrinkToFit="1"/>
    </xf>
    <xf numFmtId="0" fontId="13" fillId="0" borderId="109" xfId="81" applyFont="1" applyBorder="1" applyAlignment="1">
      <alignment horizontal="center" vertical="center" shrinkToFit="1"/>
    </xf>
    <xf numFmtId="0" fontId="13" fillId="0" borderId="33" xfId="81" applyFont="1" applyBorder="1" applyAlignment="1">
      <alignment horizontal="center" vertical="center" shrinkToFit="1"/>
    </xf>
    <xf numFmtId="0" fontId="13" fillId="0" borderId="103" xfId="81" applyFont="1" applyBorder="1" applyAlignment="1">
      <alignment horizontal="center" vertical="center" shrinkToFit="1"/>
    </xf>
    <xf numFmtId="0" fontId="15" fillId="0" borderId="56" xfId="81" applyFont="1" applyBorder="1" applyAlignment="1">
      <alignment horizontal="left" vertical="center"/>
    </xf>
    <xf numFmtId="0" fontId="15" fillId="0" borderId="56" xfId="81" applyFont="1" applyBorder="1" applyAlignment="1">
      <alignment horizontal="right" vertical="center"/>
    </xf>
    <xf numFmtId="0" fontId="16" fillId="0" borderId="0" xfId="80" applyFont="1" applyAlignment="1">
      <alignment horizontal="left"/>
    </xf>
    <xf numFmtId="181" fontId="60" fillId="0" borderId="245" xfId="79" applyNumberFormat="1" applyFont="1" applyBorder="1" applyAlignment="1" applyProtection="1">
      <alignment horizontal="center" vertical="center"/>
    </xf>
    <xf numFmtId="0" fontId="16" fillId="0" borderId="0" xfId="79" applyFont="1" applyAlignment="1">
      <alignment horizontal="left"/>
    </xf>
    <xf numFmtId="0" fontId="15" fillId="0" borderId="56" xfId="79" applyFont="1" applyBorder="1" applyAlignment="1">
      <alignment horizontal="left" vertical="center"/>
    </xf>
    <xf numFmtId="0" fontId="15" fillId="0" borderId="0" xfId="79" applyFont="1" applyBorder="1" applyAlignment="1">
      <alignment horizontal="left" vertical="center"/>
    </xf>
    <xf numFmtId="0" fontId="13" fillId="0" borderId="90" xfId="81" applyFont="1" applyBorder="1" applyAlignment="1">
      <alignment horizontal="center" vertical="center"/>
    </xf>
    <xf numFmtId="0" fontId="13" fillId="0" borderId="100" xfId="81" applyFont="1" applyBorder="1" applyAlignment="1">
      <alignment horizontal="center" vertical="center"/>
    </xf>
    <xf numFmtId="0" fontId="13" fillId="0" borderId="91" xfId="81" applyFont="1" applyBorder="1" applyAlignment="1">
      <alignment horizontal="center" vertical="center" wrapText="1"/>
    </xf>
    <xf numFmtId="0" fontId="13" fillId="0" borderId="101" xfId="81" applyFont="1" applyBorder="1" applyAlignment="1">
      <alignment horizontal="center" vertical="center"/>
    </xf>
    <xf numFmtId="0" fontId="13" fillId="0" borderId="91" xfId="81" applyFont="1" applyBorder="1" applyAlignment="1">
      <alignment horizontal="center" vertical="center"/>
    </xf>
    <xf numFmtId="0" fontId="93" fillId="0" borderId="91" xfId="81" applyFont="1" applyBorder="1" applyAlignment="1">
      <alignment horizontal="center" vertical="center" wrapText="1" shrinkToFit="1"/>
    </xf>
    <xf numFmtId="0" fontId="93" fillId="0" borderId="101" xfId="81" applyFont="1" applyBorder="1" applyAlignment="1">
      <alignment horizontal="center" vertical="center" shrinkToFit="1"/>
    </xf>
    <xf numFmtId="0" fontId="93" fillId="0" borderId="91" xfId="81" applyFont="1" applyBorder="1" applyAlignment="1">
      <alignment horizontal="center" vertical="center" wrapText="1"/>
    </xf>
    <xf numFmtId="0" fontId="93" fillId="0" borderId="101" xfId="81" applyFont="1" applyBorder="1" applyAlignment="1">
      <alignment horizontal="center" vertical="center"/>
    </xf>
    <xf numFmtId="0" fontId="16" fillId="0" borderId="0" xfId="70" applyFont="1" applyFill="1" applyAlignment="1" applyProtection="1">
      <alignment horizontal="left"/>
    </xf>
    <xf numFmtId="0" fontId="16" fillId="0" borderId="0" xfId="70" applyFont="1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10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パーセント 2" xfId="83"/>
    <cellStyle name="メモ 2" xfId="28"/>
    <cellStyle name="メモ 2 2" xfId="90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2 2" xfId="62"/>
    <cellStyle name="桁区切り 3" xfId="35"/>
    <cellStyle name="桁区切り 3 2" xfId="73"/>
    <cellStyle name="桁区切り 3 3" xfId="92"/>
    <cellStyle name="桁区切り 4" xfId="36"/>
    <cellStyle name="桁区切り 4 2" xfId="67"/>
    <cellStyle name="桁区切り 4 3" xfId="93"/>
    <cellStyle name="桁区切り 5" xfId="37"/>
    <cellStyle name="桁区切り 5 2" xfId="38"/>
    <cellStyle name="桁区切り 5 2 2" xfId="94"/>
    <cellStyle name="桁区切り 5 3" xfId="84"/>
    <cellStyle name="桁区切り 6" xfId="61"/>
    <cellStyle name="桁区切り 7" xfId="91"/>
    <cellStyle name="桁区切り 8" xfId="89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/>
    <cellStyle name="標準 10" xfId="96"/>
    <cellStyle name="標準 2" xfId="47"/>
    <cellStyle name="標準 2 2" xfId="48"/>
    <cellStyle name="標準 2 2 2" xfId="49"/>
    <cellStyle name="標準 2 2 3" xfId="50"/>
    <cellStyle name="標準 2 2 3 2" xfId="95"/>
    <cellStyle name="標準 2 3" xfId="51"/>
    <cellStyle name="標準 2 4" xfId="68"/>
    <cellStyle name="標準 2 5" xfId="70"/>
    <cellStyle name="標準 2 6" xfId="81"/>
    <cellStyle name="標準 3" xfId="52"/>
    <cellStyle name="標準 3 2" xfId="53"/>
    <cellStyle name="標準 3 3" xfId="63"/>
    <cellStyle name="標準 3 4" xfId="69"/>
    <cellStyle name="標準 3 5" xfId="72"/>
    <cellStyle name="標準 4" xfId="54"/>
    <cellStyle name="標準 4 2" xfId="55"/>
    <cellStyle name="標準 5" xfId="56"/>
    <cellStyle name="標準 5 2" xfId="97"/>
    <cellStyle name="標準 6" xfId="57"/>
    <cellStyle name="標準 7" xfId="85"/>
    <cellStyle name="標準 7 2" xfId="98"/>
    <cellStyle name="標準 8" xfId="88"/>
    <cellStyle name="標準 9" xfId="87"/>
    <cellStyle name="標準_02-21" xfId="99"/>
    <cellStyle name="標準_10-10.11.12" xfId="71"/>
    <cellStyle name="標準_15-01.02.03" xfId="82"/>
    <cellStyle name="標準_98統計書07-01ＪＲ西日本各駅別乗車人員" xfId="64"/>
    <cellStyle name="標準_98統計書07-0506志和西条ＩＣ流入流出台数" xfId="65"/>
    <cellStyle name="標準_98統計書09-06累年別業務概要" xfId="66"/>
    <cellStyle name="標準_98統計書12-01幼稚園" xfId="74"/>
    <cellStyle name="標準_98統計書12-02小学校" xfId="75"/>
    <cellStyle name="標準_98統計書13-03一般職業紹介状況" xfId="79"/>
    <cellStyle name="標準_98統計書13-06雇用保険給付状況" xfId="80"/>
    <cellStyle name="標準_98統計書19-02各種選挙投票状況" xfId="58"/>
    <cellStyle name="標準_H20_1" xfId="78"/>
    <cellStyle name="標準_Sheet1 2" xfId="76"/>
    <cellStyle name="標準_Sheet2" xfId="77"/>
    <cellStyle name="標準_人口動態統計データベース" xfId="86"/>
    <cellStyle name="未定義" xfId="59"/>
    <cellStyle name="良い 2" xfId="60"/>
  </cellStyles>
  <dxfs count="0"/>
  <tableStyles count="0" defaultTableStyle="TableStyleMedium2" defaultPivotStyle="PivotStyleLight16"/>
  <colors>
    <mruColors>
      <color rgb="FF66CCFF"/>
      <color rgb="FFFFCC99"/>
      <color rgb="FFFF99FF"/>
      <color rgb="FF99CCFF"/>
      <color rgb="FFFF9999"/>
      <color rgb="FFCCFFCC"/>
      <color rgb="FF99FF33"/>
      <color rgb="FF00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89223241675521E-2"/>
          <c:y val="1.6183807036636896E-2"/>
          <c:w val="0.84219501358141746"/>
          <c:h val="0.840634525545309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'１人口分布'!$L$3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CCFF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'１人口分布'!$K$4:$K$22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'１人口分布'!$L$4:$L$22</c:f>
              <c:numCache>
                <c:formatCode>#,##0_);[Red]\(#,##0\)</c:formatCode>
                <c:ptCount val="19"/>
                <c:pt idx="0">
                  <c:v>4159</c:v>
                </c:pt>
                <c:pt idx="1">
                  <c:v>4893</c:v>
                </c:pt>
                <c:pt idx="2">
                  <c:v>4949</c:v>
                </c:pt>
                <c:pt idx="3">
                  <c:v>4790</c:v>
                </c:pt>
                <c:pt idx="4">
                  <c:v>6167</c:v>
                </c:pt>
                <c:pt idx="5">
                  <c:v>5824</c:v>
                </c:pt>
                <c:pt idx="6">
                  <c:v>5997</c:v>
                </c:pt>
                <c:pt idx="7">
                  <c:v>6247</c:v>
                </c:pt>
                <c:pt idx="8">
                  <c:v>6690</c:v>
                </c:pt>
                <c:pt idx="9">
                  <c:v>7610</c:v>
                </c:pt>
                <c:pt idx="10">
                  <c:v>6464</c:v>
                </c:pt>
                <c:pt idx="11">
                  <c:v>5496</c:v>
                </c:pt>
                <c:pt idx="12">
                  <c:v>5009</c:v>
                </c:pt>
                <c:pt idx="13">
                  <c:v>5131</c:v>
                </c:pt>
                <c:pt idx="14" formatCode="#,##0_ ">
                  <c:v>6208</c:v>
                </c:pt>
                <c:pt idx="15" formatCode="#,##0_ ">
                  <c:v>4104</c:v>
                </c:pt>
                <c:pt idx="16" formatCode="#,##0_ ">
                  <c:v>2673</c:v>
                </c:pt>
                <c:pt idx="17" formatCode="#,##0_ ">
                  <c:v>1564</c:v>
                </c:pt>
                <c:pt idx="18" formatCode="#,##0_ 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5-4F36-8DD0-5C47CEE1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5253504"/>
        <c:axId val="105259392"/>
      </c:barChart>
      <c:barChart>
        <c:barDir val="bar"/>
        <c:grouping val="clustered"/>
        <c:varyColors val="0"/>
        <c:ser>
          <c:idx val="1"/>
          <c:order val="1"/>
          <c:tx>
            <c:strRef>
              <c:f>'１人口分布'!$M$3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'１人口分布'!$K$4:$K$22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'１人口分布'!$M$4:$M$22</c:f>
              <c:numCache>
                <c:formatCode>#,##0_);[Red]\(#,##0\)</c:formatCode>
                <c:ptCount val="19"/>
                <c:pt idx="0">
                  <c:v>3921</c:v>
                </c:pt>
                <c:pt idx="1">
                  <c:v>4580</c:v>
                </c:pt>
                <c:pt idx="2">
                  <c:v>4666</c:v>
                </c:pt>
                <c:pt idx="3">
                  <c:v>4436</c:v>
                </c:pt>
                <c:pt idx="4">
                  <c:v>5095</c:v>
                </c:pt>
                <c:pt idx="5">
                  <c:v>4977</c:v>
                </c:pt>
                <c:pt idx="6">
                  <c:v>5261</c:v>
                </c:pt>
                <c:pt idx="7">
                  <c:v>5701</c:v>
                </c:pt>
                <c:pt idx="8">
                  <c:v>6089</c:v>
                </c:pt>
                <c:pt idx="9">
                  <c:v>7159</c:v>
                </c:pt>
                <c:pt idx="10">
                  <c:v>6063</c:v>
                </c:pt>
                <c:pt idx="11">
                  <c:v>5421</c:v>
                </c:pt>
                <c:pt idx="12">
                  <c:v>5185</c:v>
                </c:pt>
                <c:pt idx="13">
                  <c:v>5360</c:v>
                </c:pt>
                <c:pt idx="14" formatCode="#,##0_ ">
                  <c:v>6821</c:v>
                </c:pt>
                <c:pt idx="15" formatCode="#,##0_ ">
                  <c:v>4725</c:v>
                </c:pt>
                <c:pt idx="16" formatCode="#,##0_ ">
                  <c:v>3512</c:v>
                </c:pt>
                <c:pt idx="17" formatCode="#,##0_ ">
                  <c:v>2787</c:v>
                </c:pt>
                <c:pt idx="18" formatCode="#,##0_ ">
                  <c:v>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5-4F36-8DD0-5C47CEE1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5262464"/>
        <c:axId val="105260928"/>
      </c:barChart>
      <c:catAx>
        <c:axId val="1052535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259392"/>
        <c:crosses val="autoZero"/>
        <c:auto val="1"/>
        <c:lblAlgn val="ctr"/>
        <c:lblOffset val="100"/>
        <c:noMultiLvlLbl val="0"/>
      </c:catAx>
      <c:valAx>
        <c:axId val="105259392"/>
        <c:scaling>
          <c:orientation val="maxMin"/>
          <c:min val="-9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253504"/>
        <c:crosses val="autoZero"/>
        <c:crossBetween val="between"/>
        <c:majorUnit val="3000"/>
      </c:valAx>
      <c:valAx>
        <c:axId val="105260928"/>
        <c:scaling>
          <c:orientation val="minMax"/>
          <c:min val="-9000"/>
        </c:scaling>
        <c:delete val="1"/>
        <c:axPos val="t"/>
        <c:numFmt formatCode="#,##0_ " sourceLinked="0"/>
        <c:majorTickMark val="out"/>
        <c:minorTickMark val="none"/>
        <c:tickLblPos val="nextTo"/>
        <c:crossAx val="105262464"/>
        <c:crosses val="max"/>
        <c:crossBetween val="between"/>
        <c:majorUnit val="3000"/>
      </c:valAx>
      <c:catAx>
        <c:axId val="105262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26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'２人口分布（町別2'!$N$50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'２人口分布（町別2'!$M$51:$M$69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'２人口分布（町別2'!$N$51:$N$69</c:f>
              <c:numCache>
                <c:formatCode>#,##0_ </c:formatCode>
                <c:ptCount val="19"/>
                <c:pt idx="0">
                  <c:v>24</c:v>
                </c:pt>
                <c:pt idx="1">
                  <c:v>37</c:v>
                </c:pt>
                <c:pt idx="2">
                  <c:v>39</c:v>
                </c:pt>
                <c:pt idx="3">
                  <c:v>47</c:v>
                </c:pt>
                <c:pt idx="4">
                  <c:v>56</c:v>
                </c:pt>
                <c:pt idx="5">
                  <c:v>47</c:v>
                </c:pt>
                <c:pt idx="6">
                  <c:v>38</c:v>
                </c:pt>
                <c:pt idx="7">
                  <c:v>66</c:v>
                </c:pt>
                <c:pt idx="8">
                  <c:v>79</c:v>
                </c:pt>
                <c:pt idx="9">
                  <c:v>74</c:v>
                </c:pt>
                <c:pt idx="10">
                  <c:v>85</c:v>
                </c:pt>
                <c:pt idx="11">
                  <c:v>88</c:v>
                </c:pt>
                <c:pt idx="12">
                  <c:v>128</c:v>
                </c:pt>
                <c:pt idx="13">
                  <c:v>163</c:v>
                </c:pt>
                <c:pt idx="14">
                  <c:v>179</c:v>
                </c:pt>
                <c:pt idx="15">
                  <c:v>97</c:v>
                </c:pt>
                <c:pt idx="16">
                  <c:v>76</c:v>
                </c:pt>
                <c:pt idx="17">
                  <c:v>74</c:v>
                </c:pt>
                <c:pt idx="1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8-4A4F-A2ED-E0E8AA178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442624"/>
        <c:axId val="116444160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'２人口分布（町別2'!$O$50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'２人口分布（町別2'!$M$51:$M$69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'２人口分布（町別2'!$O$51:$O$69</c:f>
              <c:numCache>
                <c:formatCode>#,##0_ </c:formatCode>
                <c:ptCount val="19"/>
                <c:pt idx="0">
                  <c:v>23</c:v>
                </c:pt>
                <c:pt idx="1">
                  <c:v>32</c:v>
                </c:pt>
                <c:pt idx="2">
                  <c:v>39</c:v>
                </c:pt>
                <c:pt idx="3">
                  <c:v>39</c:v>
                </c:pt>
                <c:pt idx="4">
                  <c:v>59</c:v>
                </c:pt>
                <c:pt idx="5">
                  <c:v>37</c:v>
                </c:pt>
                <c:pt idx="6">
                  <c:v>40</c:v>
                </c:pt>
                <c:pt idx="7">
                  <c:v>51</c:v>
                </c:pt>
                <c:pt idx="8">
                  <c:v>47</c:v>
                </c:pt>
                <c:pt idx="9">
                  <c:v>62</c:v>
                </c:pt>
                <c:pt idx="10">
                  <c:v>96</c:v>
                </c:pt>
                <c:pt idx="11">
                  <c:v>96</c:v>
                </c:pt>
                <c:pt idx="12">
                  <c:v>135</c:v>
                </c:pt>
                <c:pt idx="13">
                  <c:v>129</c:v>
                </c:pt>
                <c:pt idx="14">
                  <c:v>181</c:v>
                </c:pt>
                <c:pt idx="15">
                  <c:v>133</c:v>
                </c:pt>
                <c:pt idx="16">
                  <c:v>150</c:v>
                </c:pt>
                <c:pt idx="17">
                  <c:v>132</c:v>
                </c:pt>
                <c:pt idx="18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8-4A4F-A2ED-E0E8AA178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451584"/>
        <c:axId val="116450048"/>
      </c:barChart>
      <c:catAx>
        <c:axId val="1164426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444160"/>
        <c:crosses val="autoZero"/>
        <c:auto val="1"/>
        <c:lblAlgn val="ctr"/>
        <c:lblOffset val="100"/>
        <c:noMultiLvlLbl val="0"/>
      </c:catAx>
      <c:valAx>
        <c:axId val="116444160"/>
        <c:scaling>
          <c:orientation val="maxMin"/>
          <c:min val="-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442624"/>
        <c:crosses val="autoZero"/>
        <c:crossBetween val="between"/>
      </c:valAx>
      <c:valAx>
        <c:axId val="116450048"/>
        <c:scaling>
          <c:orientation val="minMax"/>
          <c:max val="200"/>
          <c:min val="-200"/>
        </c:scaling>
        <c:delete val="0"/>
        <c:axPos val="t"/>
        <c:numFmt formatCode="#,##0_ 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451584"/>
        <c:crosses val="max"/>
        <c:crossBetween val="between"/>
      </c:valAx>
      <c:catAx>
        <c:axId val="116451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45004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'２人口分布（町別2'!$Q$50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'２人口分布（町別2'!$P$51:$P$69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'２人口分布（町別2'!$Q$51:$Q$69</c:f>
              <c:numCache>
                <c:formatCode>#,##0_ </c:formatCode>
                <c:ptCount val="19"/>
                <c:pt idx="0">
                  <c:v>60</c:v>
                </c:pt>
                <c:pt idx="1">
                  <c:v>105</c:v>
                </c:pt>
                <c:pt idx="2">
                  <c:v>102</c:v>
                </c:pt>
                <c:pt idx="3">
                  <c:v>94</c:v>
                </c:pt>
                <c:pt idx="4">
                  <c:v>105</c:v>
                </c:pt>
                <c:pt idx="5">
                  <c:v>91</c:v>
                </c:pt>
                <c:pt idx="6">
                  <c:v>94</c:v>
                </c:pt>
                <c:pt idx="7">
                  <c:v>114</c:v>
                </c:pt>
                <c:pt idx="8">
                  <c:v>157</c:v>
                </c:pt>
                <c:pt idx="9">
                  <c:v>195</c:v>
                </c:pt>
                <c:pt idx="10">
                  <c:v>153</c:v>
                </c:pt>
                <c:pt idx="11">
                  <c:v>175</c:v>
                </c:pt>
                <c:pt idx="12">
                  <c:v>192</c:v>
                </c:pt>
                <c:pt idx="13">
                  <c:v>247</c:v>
                </c:pt>
                <c:pt idx="14">
                  <c:v>282</c:v>
                </c:pt>
                <c:pt idx="15">
                  <c:v>178</c:v>
                </c:pt>
                <c:pt idx="16">
                  <c:v>139</c:v>
                </c:pt>
                <c:pt idx="17">
                  <c:v>103</c:v>
                </c:pt>
                <c:pt idx="18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5-4B13-8BC3-E25B4D0E2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486528"/>
        <c:axId val="116488064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'２人口分布（町別2'!$R$50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'２人口分布（町別2'!$P$51:$P$69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'２人口分布（町別2'!$R$51:$R$69</c:f>
              <c:numCache>
                <c:formatCode>#,##0_ </c:formatCode>
                <c:ptCount val="19"/>
                <c:pt idx="0">
                  <c:v>48</c:v>
                </c:pt>
                <c:pt idx="1">
                  <c:v>98</c:v>
                </c:pt>
                <c:pt idx="2">
                  <c:v>91</c:v>
                </c:pt>
                <c:pt idx="3">
                  <c:v>85</c:v>
                </c:pt>
                <c:pt idx="4">
                  <c:v>91</c:v>
                </c:pt>
                <c:pt idx="5">
                  <c:v>81</c:v>
                </c:pt>
                <c:pt idx="6">
                  <c:v>90</c:v>
                </c:pt>
                <c:pt idx="7">
                  <c:v>94</c:v>
                </c:pt>
                <c:pt idx="8">
                  <c:v>141</c:v>
                </c:pt>
                <c:pt idx="9">
                  <c:v>147</c:v>
                </c:pt>
                <c:pt idx="10">
                  <c:v>156</c:v>
                </c:pt>
                <c:pt idx="11">
                  <c:v>171</c:v>
                </c:pt>
                <c:pt idx="12">
                  <c:v>203</c:v>
                </c:pt>
                <c:pt idx="13">
                  <c:v>211</c:v>
                </c:pt>
                <c:pt idx="14">
                  <c:v>322</c:v>
                </c:pt>
                <c:pt idx="15">
                  <c:v>199</c:v>
                </c:pt>
                <c:pt idx="16">
                  <c:v>209</c:v>
                </c:pt>
                <c:pt idx="17">
                  <c:v>205</c:v>
                </c:pt>
                <c:pt idx="18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5-4B13-8BC3-E25B4D0E2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503680"/>
        <c:axId val="116489600"/>
      </c:barChart>
      <c:catAx>
        <c:axId val="1164865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488064"/>
        <c:crosses val="autoZero"/>
        <c:auto val="1"/>
        <c:lblAlgn val="ctr"/>
        <c:lblOffset val="100"/>
        <c:noMultiLvlLbl val="0"/>
      </c:catAx>
      <c:valAx>
        <c:axId val="116488064"/>
        <c:scaling>
          <c:orientation val="maxMin"/>
          <c:max val="320"/>
          <c:min val="-3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486528"/>
        <c:crosses val="autoZero"/>
        <c:crossBetween val="between"/>
        <c:majorUnit val="160"/>
      </c:valAx>
      <c:valAx>
        <c:axId val="116489600"/>
        <c:scaling>
          <c:orientation val="minMax"/>
          <c:max val="320"/>
          <c:min val="-320"/>
        </c:scaling>
        <c:delete val="1"/>
        <c:axPos val="t"/>
        <c:numFmt formatCode="#,##0_ " sourceLinked="1"/>
        <c:majorTickMark val="out"/>
        <c:minorTickMark val="none"/>
        <c:tickLblPos val="nextTo"/>
        <c:crossAx val="116503680"/>
        <c:crosses val="max"/>
        <c:crossBetween val="between"/>
        <c:majorUnit val="80"/>
      </c:valAx>
      <c:catAx>
        <c:axId val="116503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489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23931623931625"/>
          <c:y val="7.1888409961685829E-2"/>
          <c:w val="0.76259743589743578"/>
          <c:h val="0.787011015325670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'２人口分布（町別2'!$T$50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'２人口分布（町別2'!$S$51:$S$69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'２人口分布（町別2'!$T$51:$T$69</c:f>
              <c:numCache>
                <c:formatCode>#,##0_ </c:formatCode>
                <c:ptCount val="19"/>
                <c:pt idx="0">
                  <c:v>82</c:v>
                </c:pt>
                <c:pt idx="1">
                  <c:v>115</c:v>
                </c:pt>
                <c:pt idx="2">
                  <c:v>149</c:v>
                </c:pt>
                <c:pt idx="3">
                  <c:v>195</c:v>
                </c:pt>
                <c:pt idx="4">
                  <c:v>176</c:v>
                </c:pt>
                <c:pt idx="5">
                  <c:v>159</c:v>
                </c:pt>
                <c:pt idx="6">
                  <c:v>174</c:v>
                </c:pt>
                <c:pt idx="7">
                  <c:v>195</c:v>
                </c:pt>
                <c:pt idx="8">
                  <c:v>223</c:v>
                </c:pt>
                <c:pt idx="9">
                  <c:v>306</c:v>
                </c:pt>
                <c:pt idx="10">
                  <c:v>279</c:v>
                </c:pt>
                <c:pt idx="11">
                  <c:v>281</c:v>
                </c:pt>
                <c:pt idx="12">
                  <c:v>327</c:v>
                </c:pt>
                <c:pt idx="13">
                  <c:v>373</c:v>
                </c:pt>
                <c:pt idx="14">
                  <c:v>455</c:v>
                </c:pt>
                <c:pt idx="15">
                  <c:v>319</c:v>
                </c:pt>
                <c:pt idx="16">
                  <c:v>247</c:v>
                </c:pt>
                <c:pt idx="17">
                  <c:v>164</c:v>
                </c:pt>
                <c:pt idx="1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2-4C66-860A-4911D1A2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620672"/>
        <c:axId val="116622464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'２人口分布（町別2'!$U$50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'２人口分布（町別2'!$S$51:$S$69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'２人口分布（町別2'!$U$51:$U$69</c:f>
              <c:numCache>
                <c:formatCode>#,##0_ </c:formatCode>
                <c:ptCount val="19"/>
                <c:pt idx="0">
                  <c:v>70</c:v>
                </c:pt>
                <c:pt idx="1">
                  <c:v>118</c:v>
                </c:pt>
                <c:pt idx="2">
                  <c:v>141</c:v>
                </c:pt>
                <c:pt idx="3">
                  <c:v>153</c:v>
                </c:pt>
                <c:pt idx="4">
                  <c:v>141</c:v>
                </c:pt>
                <c:pt idx="5">
                  <c:v>132</c:v>
                </c:pt>
                <c:pt idx="6">
                  <c:v>129</c:v>
                </c:pt>
                <c:pt idx="7">
                  <c:v>180</c:v>
                </c:pt>
                <c:pt idx="8">
                  <c:v>219</c:v>
                </c:pt>
                <c:pt idx="9">
                  <c:v>274</c:v>
                </c:pt>
                <c:pt idx="10">
                  <c:v>300</c:v>
                </c:pt>
                <c:pt idx="11">
                  <c:v>281</c:v>
                </c:pt>
                <c:pt idx="12">
                  <c:v>319</c:v>
                </c:pt>
                <c:pt idx="13">
                  <c:v>398</c:v>
                </c:pt>
                <c:pt idx="14">
                  <c:v>543</c:v>
                </c:pt>
                <c:pt idx="15">
                  <c:v>404</c:v>
                </c:pt>
                <c:pt idx="16">
                  <c:v>350</c:v>
                </c:pt>
                <c:pt idx="17">
                  <c:v>323</c:v>
                </c:pt>
                <c:pt idx="18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2-4C66-860A-4911D1A2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629888"/>
        <c:axId val="116624000"/>
      </c:barChart>
      <c:catAx>
        <c:axId val="1166206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22464"/>
        <c:crosses val="autoZero"/>
        <c:auto val="1"/>
        <c:lblAlgn val="ctr"/>
        <c:lblOffset val="100"/>
        <c:noMultiLvlLbl val="0"/>
      </c:catAx>
      <c:valAx>
        <c:axId val="116622464"/>
        <c:scaling>
          <c:orientation val="maxMin"/>
          <c:max val="600"/>
          <c:min val="-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20672"/>
        <c:crosses val="autoZero"/>
        <c:crossBetween val="between"/>
        <c:majorUnit val="300"/>
      </c:valAx>
      <c:valAx>
        <c:axId val="116624000"/>
        <c:scaling>
          <c:orientation val="minMax"/>
          <c:max val="600"/>
          <c:min val="-600"/>
        </c:scaling>
        <c:delete val="1"/>
        <c:axPos val="t"/>
        <c:numFmt formatCode="#,##0_ " sourceLinked="1"/>
        <c:majorTickMark val="out"/>
        <c:minorTickMark val="none"/>
        <c:tickLblPos val="nextTo"/>
        <c:crossAx val="116629888"/>
        <c:crosses val="max"/>
        <c:crossBetween val="between"/>
      </c:valAx>
      <c:catAx>
        <c:axId val="116629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624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14277044503798"/>
          <c:y val="5.5685615155638822E-2"/>
          <c:w val="0.72014658119658115"/>
          <c:h val="0.808359580052493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'２人口分布（町別2'!$N$3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'２人口分布（町別2'!$M$4:$M$22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'２人口分布（町別2'!$N$4:$N$22</c:f>
              <c:numCache>
                <c:formatCode>#,##0_ </c:formatCode>
                <c:ptCount val="19"/>
                <c:pt idx="0">
                  <c:v>2284</c:v>
                </c:pt>
                <c:pt idx="1">
                  <c:v>2500</c:v>
                </c:pt>
                <c:pt idx="2">
                  <c:v>2361</c:v>
                </c:pt>
                <c:pt idx="3">
                  <c:v>2284</c:v>
                </c:pt>
                <c:pt idx="4">
                  <c:v>3342</c:v>
                </c:pt>
                <c:pt idx="5">
                  <c:v>3169</c:v>
                </c:pt>
                <c:pt idx="6">
                  <c:v>3276</c:v>
                </c:pt>
                <c:pt idx="7">
                  <c:v>3235</c:v>
                </c:pt>
                <c:pt idx="8">
                  <c:v>3418</c:v>
                </c:pt>
                <c:pt idx="9">
                  <c:v>3663</c:v>
                </c:pt>
                <c:pt idx="10">
                  <c:v>2894</c:v>
                </c:pt>
                <c:pt idx="11">
                  <c:v>2085</c:v>
                </c:pt>
                <c:pt idx="12">
                  <c:v>1537</c:v>
                </c:pt>
                <c:pt idx="13">
                  <c:v>1358</c:v>
                </c:pt>
                <c:pt idx="14">
                  <c:v>1571</c:v>
                </c:pt>
                <c:pt idx="15">
                  <c:v>1098</c:v>
                </c:pt>
                <c:pt idx="16">
                  <c:v>674</c:v>
                </c:pt>
                <c:pt idx="17">
                  <c:v>418</c:v>
                </c:pt>
                <c:pt idx="18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D-45FC-83B5-D43681759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648192"/>
        <c:axId val="116662272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'２人口分布（町別2'!$O$3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'２人口分布（町別2'!$M$4:$M$22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'２人口分布（町別2'!$O$4:$O$22</c:f>
              <c:numCache>
                <c:formatCode>#,##0_ </c:formatCode>
                <c:ptCount val="19"/>
                <c:pt idx="0">
                  <c:v>2217</c:v>
                </c:pt>
                <c:pt idx="1">
                  <c:v>2328</c:v>
                </c:pt>
                <c:pt idx="2">
                  <c:v>2278</c:v>
                </c:pt>
                <c:pt idx="3">
                  <c:v>2113</c:v>
                </c:pt>
                <c:pt idx="4">
                  <c:v>2579</c:v>
                </c:pt>
                <c:pt idx="5">
                  <c:v>2664</c:v>
                </c:pt>
                <c:pt idx="6">
                  <c:v>2769</c:v>
                </c:pt>
                <c:pt idx="7">
                  <c:v>2950</c:v>
                </c:pt>
                <c:pt idx="8">
                  <c:v>3117</c:v>
                </c:pt>
                <c:pt idx="9">
                  <c:v>3492</c:v>
                </c:pt>
                <c:pt idx="10">
                  <c:v>2522</c:v>
                </c:pt>
                <c:pt idx="11">
                  <c:v>1860</c:v>
                </c:pt>
                <c:pt idx="12">
                  <c:v>1473</c:v>
                </c:pt>
                <c:pt idx="13">
                  <c:v>1477</c:v>
                </c:pt>
                <c:pt idx="14">
                  <c:v>1772</c:v>
                </c:pt>
                <c:pt idx="15">
                  <c:v>1307</c:v>
                </c:pt>
                <c:pt idx="16">
                  <c:v>1038</c:v>
                </c:pt>
                <c:pt idx="17">
                  <c:v>718</c:v>
                </c:pt>
                <c:pt idx="18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D-45FC-83B5-D43681759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665344"/>
        <c:axId val="116663808"/>
      </c:barChart>
      <c:catAx>
        <c:axId val="1166481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62272"/>
        <c:crosses val="autoZero"/>
        <c:auto val="1"/>
        <c:lblAlgn val="ctr"/>
        <c:lblOffset val="100"/>
        <c:noMultiLvlLbl val="0"/>
      </c:catAx>
      <c:valAx>
        <c:axId val="116662272"/>
        <c:scaling>
          <c:orientation val="maxMin"/>
          <c:max val="4000"/>
          <c:min val="-4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648192"/>
        <c:crosses val="autoZero"/>
        <c:crossBetween val="between"/>
        <c:majorUnit val="2000"/>
        <c:minorUnit val="2000"/>
      </c:valAx>
      <c:valAx>
        <c:axId val="116663808"/>
        <c:scaling>
          <c:orientation val="minMax"/>
          <c:min val="-4000"/>
        </c:scaling>
        <c:delete val="1"/>
        <c:axPos val="t"/>
        <c:numFmt formatCode="#,##0_ " sourceLinked="1"/>
        <c:majorTickMark val="out"/>
        <c:minorTickMark val="none"/>
        <c:tickLblPos val="nextTo"/>
        <c:crossAx val="116665344"/>
        <c:crosses val="max"/>
        <c:crossBetween val="between"/>
      </c:valAx>
      <c:catAx>
        <c:axId val="116665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663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1106711612892"/>
          <c:y val="5.1774818475168703E-2"/>
          <c:w val="0.86955563878930564"/>
          <c:h val="0.648944562467745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'3,4地区別人口'!$N$60</c:f>
              <c:strCache>
                <c:ptCount val="1"/>
                <c:pt idx="0">
                  <c:v>安芸津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'3,4地区別人口'!$O$60:$U$60</c:f>
              <c:numCache>
                <c:formatCode>#,##0</c:formatCode>
                <c:ptCount val="7"/>
                <c:pt idx="0">
                  <c:v>10368</c:v>
                </c:pt>
                <c:pt idx="1">
                  <c:v>10196</c:v>
                </c:pt>
                <c:pt idx="2">
                  <c:v>9988</c:v>
                </c:pt>
                <c:pt idx="3">
                  <c:v>9776</c:v>
                </c:pt>
                <c:pt idx="4">
                  <c:v>9541</c:v>
                </c:pt>
                <c:pt idx="5">
                  <c:v>9321</c:v>
                </c:pt>
                <c:pt idx="6">
                  <c:v>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1-457D-B26B-FF0F0532D404}"/>
            </c:ext>
          </c:extLst>
        </c:ser>
        <c:ser>
          <c:idx val="1"/>
          <c:order val="1"/>
          <c:tx>
            <c:strRef>
              <c:f>'3,4地区別人口'!$N$61</c:f>
              <c:strCache>
                <c:ptCount val="1"/>
                <c:pt idx="0">
                  <c:v>河内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'3,4地区別人口'!$O$61:$U$61</c:f>
              <c:numCache>
                <c:formatCode>#,##0</c:formatCode>
                <c:ptCount val="7"/>
                <c:pt idx="0">
                  <c:v>6192</c:v>
                </c:pt>
                <c:pt idx="1">
                  <c:v>6149</c:v>
                </c:pt>
                <c:pt idx="2">
                  <c:v>6024</c:v>
                </c:pt>
                <c:pt idx="3">
                  <c:v>5947</c:v>
                </c:pt>
                <c:pt idx="4">
                  <c:v>5780</c:v>
                </c:pt>
                <c:pt idx="5">
                  <c:v>5606</c:v>
                </c:pt>
                <c:pt idx="6">
                  <c:v>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1-457D-B26B-FF0F0532D404}"/>
            </c:ext>
          </c:extLst>
        </c:ser>
        <c:ser>
          <c:idx val="2"/>
          <c:order val="2"/>
          <c:tx>
            <c:strRef>
              <c:f>'3,4地区別人口'!$N$62</c:f>
              <c:strCache>
                <c:ptCount val="1"/>
                <c:pt idx="0">
                  <c:v>豊栄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'3,4地区別人口'!$O$62:$U$62</c:f>
              <c:numCache>
                <c:formatCode>#,##0</c:formatCode>
                <c:ptCount val="7"/>
                <c:pt idx="0">
                  <c:v>3558</c:v>
                </c:pt>
                <c:pt idx="1">
                  <c:v>3460</c:v>
                </c:pt>
                <c:pt idx="2">
                  <c:v>3389</c:v>
                </c:pt>
                <c:pt idx="3">
                  <c:v>3304</c:v>
                </c:pt>
                <c:pt idx="4">
                  <c:v>3242</c:v>
                </c:pt>
                <c:pt idx="5">
                  <c:v>3131</c:v>
                </c:pt>
                <c:pt idx="6">
                  <c:v>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1-457D-B26B-FF0F0532D404}"/>
            </c:ext>
          </c:extLst>
        </c:ser>
        <c:ser>
          <c:idx val="3"/>
          <c:order val="3"/>
          <c:tx>
            <c:strRef>
              <c:f>'3,4地区別人口'!$N$63</c:f>
              <c:strCache>
                <c:ptCount val="1"/>
                <c:pt idx="0">
                  <c:v>福富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'3,4地区別人口'!$O$63:$U$63</c:f>
              <c:numCache>
                <c:formatCode>#,##0</c:formatCode>
                <c:ptCount val="7"/>
                <c:pt idx="0">
                  <c:v>2558</c:v>
                </c:pt>
                <c:pt idx="1">
                  <c:v>2504</c:v>
                </c:pt>
                <c:pt idx="2">
                  <c:v>2473</c:v>
                </c:pt>
                <c:pt idx="3">
                  <c:v>2425</c:v>
                </c:pt>
                <c:pt idx="4">
                  <c:v>2389</c:v>
                </c:pt>
                <c:pt idx="5">
                  <c:v>2326</c:v>
                </c:pt>
                <c:pt idx="6">
                  <c:v>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41-457D-B26B-FF0F0532D404}"/>
            </c:ext>
          </c:extLst>
        </c:ser>
        <c:ser>
          <c:idx val="4"/>
          <c:order val="4"/>
          <c:tx>
            <c:strRef>
              <c:f>'3,4地区別人口'!$N$64</c:f>
              <c:strCache>
                <c:ptCount val="1"/>
                <c:pt idx="0">
                  <c:v>黒瀬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'3,4地区別人口'!$O$64:$U$64</c:f>
              <c:numCache>
                <c:formatCode>#,##0</c:formatCode>
                <c:ptCount val="7"/>
                <c:pt idx="0">
                  <c:v>23043</c:v>
                </c:pt>
                <c:pt idx="1">
                  <c:v>22934</c:v>
                </c:pt>
                <c:pt idx="2">
                  <c:v>22812</c:v>
                </c:pt>
                <c:pt idx="3">
                  <c:v>22645</c:v>
                </c:pt>
                <c:pt idx="4">
                  <c:v>22454</c:v>
                </c:pt>
                <c:pt idx="5">
                  <c:v>22338</c:v>
                </c:pt>
                <c:pt idx="6">
                  <c:v>22168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41-457D-B26B-FF0F0532D404}"/>
            </c:ext>
          </c:extLst>
        </c:ser>
        <c:ser>
          <c:idx val="5"/>
          <c:order val="5"/>
          <c:tx>
            <c:strRef>
              <c:f>'3,4地区別人口'!$N$65</c:f>
              <c:strCache>
                <c:ptCount val="1"/>
                <c:pt idx="0">
                  <c:v>高屋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'3,4地区別人口'!$O$65:$U$65</c:f>
              <c:numCache>
                <c:formatCode>#,##0</c:formatCode>
                <c:ptCount val="7"/>
                <c:pt idx="0">
                  <c:v>30768</c:v>
                </c:pt>
                <c:pt idx="1">
                  <c:v>30504</c:v>
                </c:pt>
                <c:pt idx="2">
                  <c:v>30216</c:v>
                </c:pt>
                <c:pt idx="3">
                  <c:v>30009</c:v>
                </c:pt>
                <c:pt idx="4">
                  <c:v>29990</c:v>
                </c:pt>
                <c:pt idx="5">
                  <c:v>30120</c:v>
                </c:pt>
                <c:pt idx="6">
                  <c:v>30275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41-457D-B26B-FF0F0532D404}"/>
            </c:ext>
          </c:extLst>
        </c:ser>
        <c:ser>
          <c:idx val="6"/>
          <c:order val="6"/>
          <c:tx>
            <c:strRef>
              <c:f>'3,4地区別人口'!$N$66</c:f>
              <c:strCache>
                <c:ptCount val="1"/>
                <c:pt idx="0">
                  <c:v>志和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'3,4地区別人口'!$O$66:$U$66</c:f>
              <c:numCache>
                <c:formatCode>#,##0</c:formatCode>
                <c:ptCount val="7"/>
                <c:pt idx="0">
                  <c:v>7036</c:v>
                </c:pt>
                <c:pt idx="1">
                  <c:v>6914</c:v>
                </c:pt>
                <c:pt idx="2">
                  <c:v>6833</c:v>
                </c:pt>
                <c:pt idx="3">
                  <c:v>6770</c:v>
                </c:pt>
                <c:pt idx="4">
                  <c:v>6649</c:v>
                </c:pt>
                <c:pt idx="5">
                  <c:v>6620</c:v>
                </c:pt>
                <c:pt idx="6">
                  <c:v>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41-457D-B26B-FF0F0532D404}"/>
            </c:ext>
          </c:extLst>
        </c:ser>
        <c:ser>
          <c:idx val="7"/>
          <c:order val="7"/>
          <c:tx>
            <c:strRef>
              <c:f>'3,4地区別人口'!$N$67</c:f>
              <c:strCache>
                <c:ptCount val="1"/>
                <c:pt idx="0">
                  <c:v>八本松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'3,4地区別人口'!$O$67:$U$67</c:f>
              <c:numCache>
                <c:formatCode>#,##0</c:formatCode>
                <c:ptCount val="7"/>
                <c:pt idx="0">
                  <c:v>28312</c:v>
                </c:pt>
                <c:pt idx="1">
                  <c:v>28316</c:v>
                </c:pt>
                <c:pt idx="2">
                  <c:v>28368</c:v>
                </c:pt>
                <c:pt idx="3">
                  <c:v>28824</c:v>
                </c:pt>
                <c:pt idx="4">
                  <c:v>29086</c:v>
                </c:pt>
                <c:pt idx="5">
                  <c:v>29417</c:v>
                </c:pt>
                <c:pt idx="6">
                  <c:v>29467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41-457D-B26B-FF0F0532D404}"/>
            </c:ext>
          </c:extLst>
        </c:ser>
        <c:ser>
          <c:idx val="8"/>
          <c:order val="8"/>
          <c:tx>
            <c:strRef>
              <c:f>'3,4地区別人口'!$N$68</c:f>
              <c:strCache>
                <c:ptCount val="1"/>
                <c:pt idx="0">
                  <c:v>西条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'3,4地区別人口'!$O$68:$U$68</c:f>
              <c:numCache>
                <c:formatCode>#,##0</c:formatCode>
                <c:ptCount val="7"/>
                <c:pt idx="0">
                  <c:v>72339</c:v>
                </c:pt>
                <c:pt idx="1">
                  <c:v>73952</c:v>
                </c:pt>
                <c:pt idx="2">
                  <c:v>75044</c:v>
                </c:pt>
                <c:pt idx="3">
                  <c:v>76312</c:v>
                </c:pt>
                <c:pt idx="4">
                  <c:v>78051</c:v>
                </c:pt>
                <c:pt idx="5">
                  <c:v>79586</c:v>
                </c:pt>
                <c:pt idx="6">
                  <c:v>80673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41-457D-B26B-FF0F0532D4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6094848"/>
        <c:axId val="116096384"/>
      </c:barChart>
      <c:barChart>
        <c:barDir val="col"/>
        <c:grouping val="stacked"/>
        <c:varyColors val="0"/>
        <c:ser>
          <c:idx val="9"/>
          <c:order val="9"/>
          <c:tx>
            <c:strRef>
              <c:f>'3,4地区別人口'!$N$69</c:f>
              <c:strCache>
                <c:ptCount val="1"/>
                <c:pt idx="0">
                  <c:v>総計</c:v>
                </c:pt>
              </c:strCache>
            </c:strRef>
          </c:tx>
          <c:spPr>
            <a:noFill/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layout>
                <c:manualLayout>
                  <c:x val="4.2605974550764618E-6"/>
                  <c:y val="-0.327572903941400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F7-4462-AD2D-D187615440E9}"/>
                </c:ext>
              </c:extLst>
            </c:dLbl>
            <c:dLbl>
              <c:idx val="1"/>
              <c:layout>
                <c:manualLayout>
                  <c:x val="7.0583897838826139E-5"/>
                  <c:y val="-0.327749685970091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F7-4462-AD2D-D187615440E9}"/>
                </c:ext>
              </c:extLst>
            </c:dLbl>
            <c:dLbl>
              <c:idx val="2"/>
              <c:layout>
                <c:manualLayout>
                  <c:x val="1.3207852110685778E-5"/>
                  <c:y val="-0.329893211768206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F7-4462-AD2D-D187615440E9}"/>
                </c:ext>
              </c:extLst>
            </c:dLbl>
            <c:dLbl>
              <c:idx val="3"/>
              <c:layout>
                <c:manualLayout>
                  <c:x val="1.3207852110619645E-5"/>
                  <c:y val="-0.329969891118818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DF7-4462-AD2D-D187615440E9}"/>
                </c:ext>
              </c:extLst>
            </c:dLbl>
            <c:dLbl>
              <c:idx val="4"/>
              <c:layout>
                <c:manualLayout>
                  <c:x val="7.9531152494451997E-5"/>
                  <c:y val="-0.331031632096670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F7-4462-AD2D-D187615440E9}"/>
                </c:ext>
              </c:extLst>
            </c:dLbl>
            <c:dLbl>
              <c:idx val="5"/>
              <c:layout>
                <c:manualLayout>
                  <c:x val="6.6181280468597547E-5"/>
                  <c:y val="-0.330646021198227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DF7-4462-AD2D-D187615440E9}"/>
                </c:ext>
              </c:extLst>
            </c:dLbl>
            <c:dLbl>
              <c:idx val="6"/>
              <c:layout>
                <c:manualLayout>
                  <c:x val="3.9765576247225999E-5"/>
                  <c:y val="-0.32987759621656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F7-4462-AD2D-D187615440E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'3,4地区別人口'!$O$59:$U$59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'3,4地区別人口'!$O$69:$U$69</c:f>
              <c:numCache>
                <c:formatCode>#,##0_);[Red]\(#,##0\)</c:formatCode>
                <c:ptCount val="7"/>
                <c:pt idx="0">
                  <c:v>184174</c:v>
                </c:pt>
                <c:pt idx="1">
                  <c:v>184929</c:v>
                </c:pt>
                <c:pt idx="2">
                  <c:v>185147</c:v>
                </c:pt>
                <c:pt idx="3">
                  <c:v>186012</c:v>
                </c:pt>
                <c:pt idx="4">
                  <c:v>187182</c:v>
                </c:pt>
                <c:pt idx="5">
                  <c:v>188465</c:v>
                </c:pt>
                <c:pt idx="6">
                  <c:v>188969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7-4462-AD2D-D187615440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436516944"/>
        <c:axId val="436524488"/>
      </c:barChart>
      <c:catAx>
        <c:axId val="1160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6096384"/>
        <c:crosses val="autoZero"/>
        <c:auto val="1"/>
        <c:lblAlgn val="ctr"/>
        <c:lblOffset val="100"/>
        <c:noMultiLvlLbl val="0"/>
      </c:catAx>
      <c:valAx>
        <c:axId val="1160963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16094848"/>
        <c:crosses val="autoZero"/>
        <c:crossBetween val="between"/>
      </c:valAx>
      <c:valAx>
        <c:axId val="436524488"/>
        <c:scaling>
          <c:orientation val="minMax"/>
          <c:max val="200000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436516944"/>
        <c:crosses val="max"/>
        <c:crossBetween val="between"/>
      </c:valAx>
      <c:catAx>
        <c:axId val="436516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5244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27104432944733"/>
          <c:y val="5.4234334596114465E-2"/>
          <c:w val="0.87101932911930136"/>
          <c:h val="0.649635070168986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'3,4地区別人口'!$B$60</c:f>
              <c:strCache>
                <c:ptCount val="1"/>
                <c:pt idx="0">
                  <c:v>安芸津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'3,4地区別人口'!$C$60:$K$60</c:f>
              <c:numCache>
                <c:formatCode>#,##0_);[Red]\(#,##0\)</c:formatCode>
                <c:ptCount val="9"/>
                <c:pt idx="0">
                  <c:v>13857</c:v>
                </c:pt>
                <c:pt idx="1">
                  <c:v>13621</c:v>
                </c:pt>
                <c:pt idx="2">
                  <c:v>13002</c:v>
                </c:pt>
                <c:pt idx="3">
                  <c:v>12999</c:v>
                </c:pt>
                <c:pt idx="4">
                  <c:v>12335</c:v>
                </c:pt>
                <c:pt idx="5">
                  <c:v>11747</c:v>
                </c:pt>
                <c:pt idx="6">
                  <c:v>10919</c:v>
                </c:pt>
                <c:pt idx="7" formatCode="#,##0">
                  <c:v>9881</c:v>
                </c:pt>
                <c:pt idx="8" formatCode="#,##0">
                  <c:v>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4-443F-B861-9CFAA70F8A61}"/>
            </c:ext>
          </c:extLst>
        </c:ser>
        <c:ser>
          <c:idx val="1"/>
          <c:order val="2"/>
          <c:tx>
            <c:strRef>
              <c:f>'3,4地区別人口'!$B$61</c:f>
              <c:strCache>
                <c:ptCount val="1"/>
                <c:pt idx="0">
                  <c:v>河内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'3,4地区別人口'!$C$61:$K$61</c:f>
              <c:numCache>
                <c:formatCode>#,##0_);[Red]\(#,##0\)</c:formatCode>
                <c:ptCount val="9"/>
                <c:pt idx="0">
                  <c:v>7782</c:v>
                </c:pt>
                <c:pt idx="1">
                  <c:v>7701</c:v>
                </c:pt>
                <c:pt idx="2">
                  <c:v>7302</c:v>
                </c:pt>
                <c:pt idx="3">
                  <c:v>7053</c:v>
                </c:pt>
                <c:pt idx="4">
                  <c:v>6941</c:v>
                </c:pt>
                <c:pt idx="5">
                  <c:v>6484</c:v>
                </c:pt>
                <c:pt idx="6">
                  <c:v>6234</c:v>
                </c:pt>
                <c:pt idx="7" formatCode="#,##0">
                  <c:v>5928</c:v>
                </c:pt>
                <c:pt idx="8" formatCode="#,##0">
                  <c:v>5496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4-443F-B861-9CFAA70F8A61}"/>
            </c:ext>
          </c:extLst>
        </c:ser>
        <c:ser>
          <c:idx val="2"/>
          <c:order val="3"/>
          <c:tx>
            <c:strRef>
              <c:f>'3,4地区別人口'!$B$62</c:f>
              <c:strCache>
                <c:ptCount val="1"/>
                <c:pt idx="0">
                  <c:v>豊栄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'3,4地区別人口'!$C$62:$K$62</c:f>
              <c:numCache>
                <c:formatCode>#,##0_);[Red]\(#,##0\)</c:formatCode>
                <c:ptCount val="9"/>
                <c:pt idx="0">
                  <c:v>5466</c:v>
                </c:pt>
                <c:pt idx="1">
                  <c:v>5228</c:v>
                </c:pt>
                <c:pt idx="2">
                  <c:v>4966</c:v>
                </c:pt>
                <c:pt idx="3">
                  <c:v>4673</c:v>
                </c:pt>
                <c:pt idx="4">
                  <c:v>4404</c:v>
                </c:pt>
                <c:pt idx="5">
                  <c:v>4131</c:v>
                </c:pt>
                <c:pt idx="6">
                  <c:v>3675</c:v>
                </c:pt>
                <c:pt idx="7" formatCode="#,##0">
                  <c:v>3232</c:v>
                </c:pt>
                <c:pt idx="8" formatCode="#,##0">
                  <c:v>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4-443F-B861-9CFAA70F8A61}"/>
            </c:ext>
          </c:extLst>
        </c:ser>
        <c:ser>
          <c:idx val="3"/>
          <c:order val="4"/>
          <c:tx>
            <c:strRef>
              <c:f>'3,4地区別人口'!$B$63</c:f>
              <c:strCache>
                <c:ptCount val="1"/>
                <c:pt idx="0">
                  <c:v>福富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'3,4地区別人口'!$C$63:$K$63</c:f>
              <c:numCache>
                <c:formatCode>#,##0_);[Red]\(#,##0\)</c:formatCode>
                <c:ptCount val="9"/>
                <c:pt idx="0">
                  <c:v>3212</c:v>
                </c:pt>
                <c:pt idx="1">
                  <c:v>3118</c:v>
                </c:pt>
                <c:pt idx="2">
                  <c:v>2983</c:v>
                </c:pt>
                <c:pt idx="3">
                  <c:v>2837</c:v>
                </c:pt>
                <c:pt idx="4">
                  <c:v>2892</c:v>
                </c:pt>
                <c:pt idx="5">
                  <c:v>2814</c:v>
                </c:pt>
                <c:pt idx="6">
                  <c:v>2626</c:v>
                </c:pt>
                <c:pt idx="7" formatCode="#,##0">
                  <c:v>2374</c:v>
                </c:pt>
                <c:pt idx="8" formatCode="#,##0">
                  <c:v>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24-443F-B861-9CFAA70F8A61}"/>
            </c:ext>
          </c:extLst>
        </c:ser>
        <c:ser>
          <c:idx val="4"/>
          <c:order val="5"/>
          <c:tx>
            <c:strRef>
              <c:f>'3,4地区別人口'!$B$64</c:f>
              <c:strCache>
                <c:ptCount val="1"/>
                <c:pt idx="0">
                  <c:v>黒瀬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'3,4地区別人口'!$C$64:$K$64</c:f>
              <c:numCache>
                <c:formatCode>#,##0_);[Red]\(#,##0\)</c:formatCode>
                <c:ptCount val="9"/>
                <c:pt idx="0">
                  <c:v>14747</c:v>
                </c:pt>
                <c:pt idx="1">
                  <c:v>16774</c:v>
                </c:pt>
                <c:pt idx="2">
                  <c:v>19626</c:v>
                </c:pt>
                <c:pt idx="3">
                  <c:v>23652</c:v>
                </c:pt>
                <c:pt idx="4">
                  <c:v>25351</c:v>
                </c:pt>
                <c:pt idx="5">
                  <c:v>25287</c:v>
                </c:pt>
                <c:pt idx="6">
                  <c:v>24410</c:v>
                </c:pt>
                <c:pt idx="7" formatCode="#,##0">
                  <c:v>23851</c:v>
                </c:pt>
                <c:pt idx="8" formatCode="#,##0">
                  <c:v>23255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24-443F-B861-9CFAA70F8A61}"/>
            </c:ext>
          </c:extLst>
        </c:ser>
        <c:ser>
          <c:idx val="5"/>
          <c:order val="6"/>
          <c:tx>
            <c:strRef>
              <c:f>'3,4地区別人口'!$B$65</c:f>
              <c:strCache>
                <c:ptCount val="1"/>
                <c:pt idx="0">
                  <c:v>高屋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'3,4地区別人口'!$C$65:$K$65</c:f>
              <c:numCache>
                <c:formatCode>#,##0_);[Red]\(#,##0\)</c:formatCode>
                <c:ptCount val="9"/>
                <c:pt idx="0">
                  <c:v>15673</c:v>
                </c:pt>
                <c:pt idx="1">
                  <c:v>17332</c:v>
                </c:pt>
                <c:pt idx="2">
                  <c:v>20524</c:v>
                </c:pt>
                <c:pt idx="3">
                  <c:v>28219</c:v>
                </c:pt>
                <c:pt idx="4">
                  <c:v>30601</c:v>
                </c:pt>
                <c:pt idx="5">
                  <c:v>30862</c:v>
                </c:pt>
                <c:pt idx="6">
                  <c:v>30651</c:v>
                </c:pt>
                <c:pt idx="7" formatCode="#,##0">
                  <c:v>30547</c:v>
                </c:pt>
                <c:pt idx="8" formatCode="#,##0">
                  <c:v>30194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24-443F-B861-9CFAA70F8A61}"/>
            </c:ext>
          </c:extLst>
        </c:ser>
        <c:ser>
          <c:idx val="6"/>
          <c:order val="7"/>
          <c:tx>
            <c:strRef>
              <c:f>'3,4地区別人口'!$B$66</c:f>
              <c:strCache>
                <c:ptCount val="1"/>
                <c:pt idx="0">
                  <c:v>志和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'3,4地区別人口'!$C$66:$K$66</c:f>
              <c:numCache>
                <c:formatCode>#,##0_);[Red]\(#,##0\)</c:formatCode>
                <c:ptCount val="9"/>
                <c:pt idx="0">
                  <c:v>7790</c:v>
                </c:pt>
                <c:pt idx="1">
                  <c:v>8084</c:v>
                </c:pt>
                <c:pt idx="2">
                  <c:v>8249</c:v>
                </c:pt>
                <c:pt idx="3">
                  <c:v>8465</c:v>
                </c:pt>
                <c:pt idx="4">
                  <c:v>8031</c:v>
                </c:pt>
                <c:pt idx="5">
                  <c:v>7684</c:v>
                </c:pt>
                <c:pt idx="6">
                  <c:v>7199</c:v>
                </c:pt>
                <c:pt idx="7" formatCode="#,##0">
                  <c:v>6578</c:v>
                </c:pt>
                <c:pt idx="8" formatCode="#,##0">
                  <c:v>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24-443F-B861-9CFAA70F8A61}"/>
            </c:ext>
          </c:extLst>
        </c:ser>
        <c:ser>
          <c:idx val="7"/>
          <c:order val="8"/>
          <c:tx>
            <c:strRef>
              <c:f>'3,4地区別人口'!$B$67</c:f>
              <c:strCache>
                <c:ptCount val="1"/>
                <c:pt idx="0">
                  <c:v>八本松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'3,4地区別人口'!$C$67:$K$67</c:f>
              <c:numCache>
                <c:formatCode>#,##0_);[Red]\(#,##0\)</c:formatCode>
                <c:ptCount val="9"/>
                <c:pt idx="0">
                  <c:v>17881</c:v>
                </c:pt>
                <c:pt idx="1">
                  <c:v>20405</c:v>
                </c:pt>
                <c:pt idx="2">
                  <c:v>21902</c:v>
                </c:pt>
                <c:pt idx="3">
                  <c:v>26176</c:v>
                </c:pt>
                <c:pt idx="4">
                  <c:v>26042</c:v>
                </c:pt>
                <c:pt idx="5">
                  <c:v>27080</c:v>
                </c:pt>
                <c:pt idx="6">
                  <c:v>28109</c:v>
                </c:pt>
                <c:pt idx="7" formatCode="#,##0">
                  <c:v>28445</c:v>
                </c:pt>
                <c:pt idx="8" formatCode="#,##0">
                  <c:v>29243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24-443F-B861-9CFAA70F8A61}"/>
            </c:ext>
          </c:extLst>
        </c:ser>
        <c:ser>
          <c:idx val="8"/>
          <c:order val="9"/>
          <c:tx>
            <c:strRef>
              <c:f>'3,4地区別人口'!$B$68</c:f>
              <c:strCache>
                <c:ptCount val="1"/>
                <c:pt idx="0">
                  <c:v>西条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'3,4地区別人口'!$C$68:$K$68</c:f>
              <c:numCache>
                <c:formatCode>#,##0_);[Red]\(#,##0\)</c:formatCode>
                <c:ptCount val="9"/>
                <c:pt idx="0">
                  <c:v>34463</c:v>
                </c:pt>
                <c:pt idx="1">
                  <c:v>38896</c:v>
                </c:pt>
                <c:pt idx="2">
                  <c:v>43534</c:v>
                </c:pt>
                <c:pt idx="3">
                  <c:v>51079</c:v>
                </c:pt>
                <c:pt idx="4" formatCode="#,##0;&quot;△ &quot;#,##0">
                  <c:v>58749</c:v>
                </c:pt>
                <c:pt idx="5" formatCode="#,##0;&quot;△ &quot;#,##0">
                  <c:v>68341</c:v>
                </c:pt>
                <c:pt idx="6" formatCode="#,##0;&quot;△ &quot;#,##0">
                  <c:v>76312</c:v>
                </c:pt>
                <c:pt idx="7" formatCode="#,##0">
                  <c:v>82071</c:v>
                </c:pt>
                <c:pt idx="8" formatCode="#,##0">
                  <c:v>88517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24-443F-B861-9CFAA70F8A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1"/>
        <c:overlap val="100"/>
        <c:axId val="117286400"/>
        <c:axId val="117287936"/>
      </c:barChart>
      <c:barChart>
        <c:barDir val="col"/>
        <c:grouping val="stacked"/>
        <c:varyColors val="0"/>
        <c:ser>
          <c:idx val="9"/>
          <c:order val="0"/>
          <c:tx>
            <c:strRef>
              <c:f>'3,4地区別人口'!$B$69</c:f>
              <c:strCache>
                <c:ptCount val="1"/>
                <c:pt idx="0">
                  <c:v>総計</c:v>
                </c:pt>
              </c:strCache>
            </c:strRef>
          </c:tx>
          <c:spPr>
            <a:noFill/>
            <a:ln w="12700">
              <a:solidFill>
                <a:schemeClr val="accent2"/>
              </a:solidFill>
            </a:ln>
          </c:spPr>
          <c:invertIfNegative val="0"/>
          <c:dLbls>
            <c:dLbl>
              <c:idx val="0"/>
              <c:layout>
                <c:manualLayout>
                  <c:x val="-1.3523766752213883E-5"/>
                  <c:y val="-0.223860742637349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D24-443F-B861-9CFAA70F8A61}"/>
                </c:ext>
              </c:extLst>
            </c:dLbl>
            <c:dLbl>
              <c:idx val="1"/>
              <c:layout>
                <c:manualLayout>
                  <c:x val="-3.2799451224403754E-17"/>
                  <c:y val="-0.24025789823902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776-41B3-B0CB-ABD578D9C030}"/>
                </c:ext>
              </c:extLst>
            </c:dLbl>
            <c:dLbl>
              <c:idx val="2"/>
              <c:layout>
                <c:manualLayout>
                  <c:x val="-6.5697996221979109E-17"/>
                  <c:y val="-0.256881550009338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776-41B3-B0CB-ABD578D9C030}"/>
                </c:ext>
              </c:extLst>
            </c:dLbl>
            <c:dLbl>
              <c:idx val="3"/>
              <c:layout>
                <c:manualLayout>
                  <c:x val="-5.3531576727513288E-6"/>
                  <c:y val="-0.2944231603173414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776-41B3-B0CB-ABD578D9C030}"/>
                </c:ext>
              </c:extLst>
            </c:dLbl>
            <c:dLbl>
              <c:idx val="4"/>
              <c:layout>
                <c:manualLayout>
                  <c:x val="6.5598902448807509E-17"/>
                  <c:y val="-0.307929119462831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776-41B3-B0CB-ABD578D9C030}"/>
                </c:ext>
              </c:extLst>
            </c:dLbl>
            <c:dLbl>
              <c:idx val="5"/>
              <c:layout>
                <c:manualLayout>
                  <c:x val="0"/>
                  <c:y val="-0.322894795951832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776-41B3-B0CB-ABD578D9C030}"/>
                </c:ext>
              </c:extLst>
            </c:dLbl>
            <c:dLbl>
              <c:idx val="6"/>
              <c:layout>
                <c:manualLayout>
                  <c:x val="0"/>
                  <c:y val="-0.334898504650930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776-41B3-B0CB-ABD578D9C030}"/>
                </c:ext>
              </c:extLst>
            </c:dLbl>
            <c:dLbl>
              <c:idx val="7"/>
              <c:layout>
                <c:manualLayout>
                  <c:x val="5.3531576727513288E-6"/>
                  <c:y val="-0.342381284309889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776-41B3-B0CB-ABD578D9C030}"/>
                </c:ext>
              </c:extLst>
            </c:dLbl>
            <c:dLbl>
              <c:idx val="8"/>
              <c:layout>
                <c:manualLayout>
                  <c:x val="2.6765788363756644E-6"/>
                  <c:y val="-0.346930451580866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76-41B3-B0CB-ABD578D9C030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'3,4地区別人口'!$C$59:$K$59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'3,4地区別人口'!$C$69:$K$69</c:f>
              <c:numCache>
                <c:formatCode>#,##0_);[Red]\(#,##0\)</c:formatCode>
                <c:ptCount val="9"/>
                <c:pt idx="0">
                  <c:v>120871</c:v>
                </c:pt>
                <c:pt idx="1">
                  <c:v>131159</c:v>
                </c:pt>
                <c:pt idx="2">
                  <c:v>142088</c:v>
                </c:pt>
                <c:pt idx="3">
                  <c:v>165153</c:v>
                </c:pt>
                <c:pt idx="4">
                  <c:v>175346</c:v>
                </c:pt>
                <c:pt idx="5">
                  <c:v>184430</c:v>
                </c:pt>
                <c:pt idx="6">
                  <c:v>190135</c:v>
                </c:pt>
                <c:pt idx="7">
                  <c:v>192907</c:v>
                </c:pt>
                <c:pt idx="8">
                  <c:v>196608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24-443F-B861-9CFAA70F8A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1"/>
        <c:overlap val="100"/>
        <c:axId val="117297920"/>
        <c:axId val="117299456"/>
      </c:barChart>
      <c:catAx>
        <c:axId val="11728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287936"/>
        <c:crosses val="autoZero"/>
        <c:auto val="1"/>
        <c:lblAlgn val="ctr"/>
        <c:lblOffset val="100"/>
        <c:noMultiLvlLbl val="0"/>
      </c:catAx>
      <c:valAx>
        <c:axId val="117287936"/>
        <c:scaling>
          <c:orientation val="minMax"/>
          <c:max val="20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117286400"/>
        <c:crosses val="autoZero"/>
        <c:crossBetween val="between"/>
      </c:valAx>
      <c:catAx>
        <c:axId val="11729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299456"/>
        <c:crosses val="autoZero"/>
        <c:auto val="1"/>
        <c:lblAlgn val="ctr"/>
        <c:lblOffset val="100"/>
        <c:noMultiLvlLbl val="0"/>
      </c:catAx>
      <c:valAx>
        <c:axId val="117299456"/>
        <c:scaling>
          <c:orientation val="minMax"/>
          <c:max val="200000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117297920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85363078517844"/>
          <c:y val="8.2405979670257923E-2"/>
          <c:w val="0.8568271907188072"/>
          <c:h val="0.62954823573970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'5,6地区別世帯'!$K$2</c:f>
              <c:strCache>
                <c:ptCount val="1"/>
                <c:pt idx="0">
                  <c:v>安芸津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'5,6地区別世帯'!$L$2:$T$2</c:f>
              <c:numCache>
                <c:formatCode>#,##0_);[Red]\(#,##0\)</c:formatCode>
                <c:ptCount val="9"/>
                <c:pt idx="0">
                  <c:v>3966</c:v>
                </c:pt>
                <c:pt idx="1">
                  <c:v>4074</c:v>
                </c:pt>
                <c:pt idx="2">
                  <c:v>4118</c:v>
                </c:pt>
                <c:pt idx="3">
                  <c:v>4366</c:v>
                </c:pt>
                <c:pt idx="4">
                  <c:v>4348</c:v>
                </c:pt>
                <c:pt idx="5">
                  <c:v>4334</c:v>
                </c:pt>
                <c:pt idx="6">
                  <c:v>4221</c:v>
                </c:pt>
                <c:pt idx="7" formatCode="#,##0">
                  <c:v>4049</c:v>
                </c:pt>
                <c:pt idx="8" formatCode="#,##0">
                  <c:v>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6-4B1C-9D7C-D0663494B392}"/>
            </c:ext>
          </c:extLst>
        </c:ser>
        <c:ser>
          <c:idx val="1"/>
          <c:order val="1"/>
          <c:tx>
            <c:strRef>
              <c:f>'5,6地区別世帯'!$K$3</c:f>
              <c:strCache>
                <c:ptCount val="1"/>
                <c:pt idx="0">
                  <c:v>河内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'5,6地区別世帯'!$L$3:$T$3</c:f>
              <c:numCache>
                <c:formatCode>#,##0_);[Red]\(#,##0\)</c:formatCode>
                <c:ptCount val="9"/>
                <c:pt idx="0">
                  <c:v>2238</c:v>
                </c:pt>
                <c:pt idx="1">
                  <c:v>2290</c:v>
                </c:pt>
                <c:pt idx="2">
                  <c:v>2306</c:v>
                </c:pt>
                <c:pt idx="3">
                  <c:v>2305</c:v>
                </c:pt>
                <c:pt idx="4">
                  <c:v>2364</c:v>
                </c:pt>
                <c:pt idx="5">
                  <c:v>2289</c:v>
                </c:pt>
                <c:pt idx="6">
                  <c:v>2301</c:v>
                </c:pt>
                <c:pt idx="7" formatCode="#,##0">
                  <c:v>2256</c:v>
                </c:pt>
                <c:pt idx="8" formatCode="#,##0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6-4B1C-9D7C-D0663494B392}"/>
            </c:ext>
          </c:extLst>
        </c:ser>
        <c:ser>
          <c:idx val="2"/>
          <c:order val="2"/>
          <c:tx>
            <c:strRef>
              <c:f>'5,6地区別世帯'!$K$4</c:f>
              <c:strCache>
                <c:ptCount val="1"/>
                <c:pt idx="0">
                  <c:v>豊栄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1.4094432699082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A88-48AE-9949-DFB3F0774D7A}"/>
                </c:ext>
              </c:extLst>
            </c:dLbl>
            <c:dLbl>
              <c:idx val="4"/>
              <c:layout>
                <c:manualLayout>
                  <c:x val="-7.3295838271059631E-17"/>
                  <c:y val="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A88-48AE-9949-DFB3F0774D7A}"/>
                </c:ext>
              </c:extLst>
            </c:dLbl>
            <c:dLbl>
              <c:idx val="5"/>
              <c:layout>
                <c:manualLayout>
                  <c:x val="-1.4659167654211926E-16"/>
                  <c:y val="1.4094432699082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A88-48AE-9949-DFB3F0774D7A}"/>
                </c:ext>
              </c:extLst>
            </c:dLbl>
            <c:dLbl>
              <c:idx val="6"/>
              <c:layout>
                <c:manualLayout>
                  <c:x val="0"/>
                  <c:y val="1.4094432699082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A88-48AE-9949-DFB3F0774D7A}"/>
                </c:ext>
              </c:extLst>
            </c:dLbl>
            <c:dLbl>
              <c:idx val="7"/>
              <c:layout>
                <c:manualLayout>
                  <c:x val="-1.4659167654211926E-16"/>
                  <c:y val="-1.03357979126420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A88-48AE-9949-DFB3F0774D7A}"/>
                </c:ext>
              </c:extLst>
            </c:dLbl>
            <c:dLbl>
              <c:idx val="8"/>
              <c:layout>
                <c:manualLayout>
                  <c:x val="0"/>
                  <c:y val="-1.03357979126420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88-48AE-9949-DFB3F0774D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'5,6地区別世帯'!$L$4:$T$4</c:f>
              <c:numCache>
                <c:formatCode>#,##0_);[Red]\(#,##0\)</c:formatCode>
                <c:ptCount val="9"/>
                <c:pt idx="0">
                  <c:v>1613</c:v>
                </c:pt>
                <c:pt idx="1">
                  <c:v>1600</c:v>
                </c:pt>
                <c:pt idx="2">
                  <c:v>1572</c:v>
                </c:pt>
                <c:pt idx="3">
                  <c:v>1544</c:v>
                </c:pt>
                <c:pt idx="4">
                  <c:v>1544</c:v>
                </c:pt>
                <c:pt idx="5">
                  <c:v>1512</c:v>
                </c:pt>
                <c:pt idx="6">
                  <c:v>1470</c:v>
                </c:pt>
                <c:pt idx="7" formatCode="#,##0">
                  <c:v>1321</c:v>
                </c:pt>
                <c:pt idx="8" formatCode="#,##0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16-4B1C-9D7C-D0663494B392}"/>
            </c:ext>
          </c:extLst>
        </c:ser>
        <c:ser>
          <c:idx val="3"/>
          <c:order val="3"/>
          <c:tx>
            <c:strRef>
              <c:f>'5,6地区別世帯'!$K$5</c:f>
              <c:strCache>
                <c:ptCount val="1"/>
                <c:pt idx="0">
                  <c:v>福富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8323959567764908E-17"/>
                  <c:y val="-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A88-48AE-9949-DFB3F0774D7A}"/>
                </c:ext>
              </c:extLst>
            </c:dLbl>
            <c:dLbl>
              <c:idx val="1"/>
              <c:layout>
                <c:manualLayout>
                  <c:x val="0"/>
                  <c:y val="-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A88-48AE-9949-DFB3F0774D7A}"/>
                </c:ext>
              </c:extLst>
            </c:dLbl>
            <c:dLbl>
              <c:idx val="2"/>
              <c:layout>
                <c:manualLayout>
                  <c:x val="0"/>
                  <c:y val="-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A88-48AE-9949-DFB3F0774D7A}"/>
                </c:ext>
              </c:extLst>
            </c:dLbl>
            <c:dLbl>
              <c:idx val="3"/>
              <c:layout>
                <c:manualLayout>
                  <c:x val="0"/>
                  <c:y val="-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A88-48AE-9949-DFB3F0774D7A}"/>
                </c:ext>
              </c:extLst>
            </c:dLbl>
            <c:dLbl>
              <c:idx val="4"/>
              <c:layout>
                <c:manualLayout>
                  <c:x val="0"/>
                  <c:y val="-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A88-48AE-9949-DFB3F0774D7A}"/>
                </c:ext>
              </c:extLst>
            </c:dLbl>
            <c:dLbl>
              <c:idx val="5"/>
              <c:layout>
                <c:manualLayout>
                  <c:x val="0"/>
                  <c:y val="-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A88-48AE-9949-DFB3F0774D7A}"/>
                </c:ext>
              </c:extLst>
            </c:dLbl>
            <c:dLbl>
              <c:idx val="6"/>
              <c:layout>
                <c:manualLayout>
                  <c:x val="0"/>
                  <c:y val="-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A88-48AE-9949-DFB3F0774D7A}"/>
                </c:ext>
              </c:extLst>
            </c:dLbl>
            <c:dLbl>
              <c:idx val="7"/>
              <c:layout>
                <c:manualLayout>
                  <c:x val="0"/>
                  <c:y val="-1.4094432699083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88-48AE-9949-DFB3F0774D7A}"/>
                </c:ext>
              </c:extLst>
            </c:dLbl>
            <c:dLbl>
              <c:idx val="8"/>
              <c:layout>
                <c:manualLayout>
                  <c:x val="9.9950024987506244E-4"/>
                  <c:y val="-2.8189420297092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337331334332834E-2"/>
                      <c:h val="1.97111196195612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A88-48AE-9949-DFB3F0774D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'5,6地区別世帯'!$L$5:$T$5</c:f>
              <c:numCache>
                <c:formatCode>#,##0_);[Red]\(#,##0\)</c:formatCode>
                <c:ptCount val="9"/>
                <c:pt idx="0">
                  <c:v>924</c:v>
                </c:pt>
                <c:pt idx="1">
                  <c:v>917</c:v>
                </c:pt>
                <c:pt idx="2">
                  <c:v>899</c:v>
                </c:pt>
                <c:pt idx="3">
                  <c:v>904</c:v>
                </c:pt>
                <c:pt idx="4">
                  <c:v>953</c:v>
                </c:pt>
                <c:pt idx="5">
                  <c:v>1014</c:v>
                </c:pt>
                <c:pt idx="6">
                  <c:v>953</c:v>
                </c:pt>
                <c:pt idx="7" formatCode="#,##0">
                  <c:v>901</c:v>
                </c:pt>
                <c:pt idx="8" formatCode="#,##0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B1C-9D7C-D0663494B392}"/>
            </c:ext>
          </c:extLst>
        </c:ser>
        <c:ser>
          <c:idx val="4"/>
          <c:order val="4"/>
          <c:tx>
            <c:strRef>
              <c:f>'5,6地区別世帯'!$K$6</c:f>
              <c:strCache>
                <c:ptCount val="1"/>
                <c:pt idx="0">
                  <c:v>黒瀬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'5,6地区別世帯'!$L$6:$T$6</c:f>
              <c:numCache>
                <c:formatCode>#,##0_);[Red]\(#,##0\)</c:formatCode>
                <c:ptCount val="9"/>
                <c:pt idx="0">
                  <c:v>4034</c:v>
                </c:pt>
                <c:pt idx="1">
                  <c:v>4669</c:v>
                </c:pt>
                <c:pt idx="2">
                  <c:v>5722</c:v>
                </c:pt>
                <c:pt idx="3">
                  <c:v>7132</c:v>
                </c:pt>
                <c:pt idx="4">
                  <c:v>8424</c:v>
                </c:pt>
                <c:pt idx="5">
                  <c:v>9129</c:v>
                </c:pt>
                <c:pt idx="6">
                  <c:v>9206</c:v>
                </c:pt>
                <c:pt idx="7" formatCode="#,##0">
                  <c:v>10048</c:v>
                </c:pt>
                <c:pt idx="8" formatCode="#,##0">
                  <c:v>9719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B1C-9D7C-D0663494B392}"/>
            </c:ext>
          </c:extLst>
        </c:ser>
        <c:ser>
          <c:idx val="5"/>
          <c:order val="5"/>
          <c:tx>
            <c:strRef>
              <c:f>'5,6地区別世帯'!$K$7</c:f>
              <c:strCache>
                <c:ptCount val="1"/>
                <c:pt idx="0">
                  <c:v>高屋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'5,6地区別世帯'!$L$7:$T$7</c:f>
              <c:numCache>
                <c:formatCode>#,##0_);[Red]\(#,##0\)</c:formatCode>
                <c:ptCount val="9"/>
                <c:pt idx="0">
                  <c:v>4256</c:v>
                </c:pt>
                <c:pt idx="1">
                  <c:v>4773</c:v>
                </c:pt>
                <c:pt idx="2">
                  <c:v>5872</c:v>
                </c:pt>
                <c:pt idx="3">
                  <c:v>8850</c:v>
                </c:pt>
                <c:pt idx="4">
                  <c:v>9988</c:v>
                </c:pt>
                <c:pt idx="5">
                  <c:v>10683</c:v>
                </c:pt>
                <c:pt idx="6">
                  <c:v>11161</c:v>
                </c:pt>
                <c:pt idx="7" formatCode="#,##0">
                  <c:v>11606</c:v>
                </c:pt>
                <c:pt idx="8" formatCode="#,##0">
                  <c:v>12272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B1C-9D7C-D0663494B392}"/>
            </c:ext>
          </c:extLst>
        </c:ser>
        <c:ser>
          <c:idx val="6"/>
          <c:order val="6"/>
          <c:tx>
            <c:strRef>
              <c:f>'5,6地区別世帯'!$K$8</c:f>
              <c:strCache>
                <c:ptCount val="1"/>
                <c:pt idx="0">
                  <c:v>志和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'5,6地区別世帯'!$L$8:$T$8</c:f>
              <c:numCache>
                <c:formatCode>#,##0_);[Red]\(#,##0\)</c:formatCode>
                <c:ptCount val="9"/>
                <c:pt idx="0">
                  <c:v>2070</c:v>
                </c:pt>
                <c:pt idx="1">
                  <c:v>2211</c:v>
                </c:pt>
                <c:pt idx="2">
                  <c:v>2355</c:v>
                </c:pt>
                <c:pt idx="3">
                  <c:v>2488</c:v>
                </c:pt>
                <c:pt idx="4">
                  <c:v>2518</c:v>
                </c:pt>
                <c:pt idx="5">
                  <c:v>2606</c:v>
                </c:pt>
                <c:pt idx="6">
                  <c:v>2625</c:v>
                </c:pt>
                <c:pt idx="7" formatCode="#,##0">
                  <c:v>2504</c:v>
                </c:pt>
                <c:pt idx="8" formatCode="#,##0">
                  <c:v>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B1C-9D7C-D0663494B392}"/>
            </c:ext>
          </c:extLst>
        </c:ser>
        <c:ser>
          <c:idx val="7"/>
          <c:order val="7"/>
          <c:tx>
            <c:strRef>
              <c:f>'5,6地区別世帯'!$K$9</c:f>
              <c:strCache>
                <c:ptCount val="1"/>
                <c:pt idx="0">
                  <c:v>八本松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'5,6地区別世帯'!$L$9:$T$9</c:f>
              <c:numCache>
                <c:formatCode>#,##0_);[Red]\(#,##0\)</c:formatCode>
                <c:ptCount val="9"/>
                <c:pt idx="0">
                  <c:v>5544</c:v>
                </c:pt>
                <c:pt idx="1">
                  <c:v>6529</c:v>
                </c:pt>
                <c:pt idx="2">
                  <c:v>7406</c:v>
                </c:pt>
                <c:pt idx="3">
                  <c:v>9678</c:v>
                </c:pt>
                <c:pt idx="4">
                  <c:v>9640</c:v>
                </c:pt>
                <c:pt idx="5">
                  <c:v>10554</c:v>
                </c:pt>
                <c:pt idx="6">
                  <c:v>11240</c:v>
                </c:pt>
                <c:pt idx="7" formatCode="#,##0">
                  <c:v>11524</c:v>
                </c:pt>
                <c:pt idx="8" formatCode="#,##0">
                  <c:v>12493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B1C-9D7C-D0663494B392}"/>
            </c:ext>
          </c:extLst>
        </c:ser>
        <c:ser>
          <c:idx val="8"/>
          <c:order val="8"/>
          <c:tx>
            <c:strRef>
              <c:f>'5,6地区別世帯'!$K$10</c:f>
              <c:strCache>
                <c:ptCount val="1"/>
                <c:pt idx="0">
                  <c:v>西条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'5,6地区別世帯'!$L$10:$T$10</c:f>
              <c:numCache>
                <c:formatCode>#,##0_);[Red]\(#,##0\)</c:formatCode>
                <c:ptCount val="9"/>
                <c:pt idx="0">
                  <c:v>9941</c:v>
                </c:pt>
                <c:pt idx="1">
                  <c:v>12086</c:v>
                </c:pt>
                <c:pt idx="2">
                  <c:v>15537</c:v>
                </c:pt>
                <c:pt idx="3">
                  <c:v>23230</c:v>
                </c:pt>
                <c:pt idx="4" formatCode="#,##0;&quot;△ &quot;#,##0">
                  <c:v>28132</c:v>
                </c:pt>
                <c:pt idx="5" formatCode="#,##0;&quot;△ &quot;#,##0">
                  <c:v>33897</c:v>
                </c:pt>
                <c:pt idx="6" formatCode="#,##0;&quot;△ &quot;#,##0">
                  <c:v>37809</c:v>
                </c:pt>
                <c:pt idx="7" formatCode="#,##0">
                  <c:v>40638</c:v>
                </c:pt>
                <c:pt idx="8" formatCode="#,##0">
                  <c:v>45018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16-4B1C-9D7C-D0663494B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17827840"/>
        <c:axId val="116985856"/>
      </c:barChart>
      <c:barChart>
        <c:barDir val="col"/>
        <c:grouping val="stacked"/>
        <c:varyColors val="0"/>
        <c:ser>
          <c:idx val="9"/>
          <c:order val="9"/>
          <c:tx>
            <c:strRef>
              <c:f>'5,6地区別世帯'!$K$11</c:f>
              <c:strCache>
                <c:ptCount val="1"/>
                <c:pt idx="0">
                  <c:v>総計</c:v>
                </c:pt>
              </c:strCache>
            </c:strRef>
          </c:tx>
          <c:spPr>
            <a:noFill/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layout>
                <c:manualLayout>
                  <c:x val="7.1786195151795197E-4"/>
                  <c:y val="-0.127294575795012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D2-49DC-BB40-876A8FA954C7}"/>
                </c:ext>
              </c:extLst>
            </c:dLbl>
            <c:dLbl>
              <c:idx val="1"/>
              <c:layout>
                <c:manualLayout>
                  <c:x val="-3.6734123126714723E-17"/>
                  <c:y val="-0.141801364794503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9D2-49DC-BB40-876A8FA954C7}"/>
                </c:ext>
              </c:extLst>
            </c:dLbl>
            <c:dLbl>
              <c:idx val="2"/>
              <c:layout>
                <c:manualLayout>
                  <c:x val="-2.3933990779185236E-4"/>
                  <c:y val="-0.16106615604563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D2-49DC-BB40-876A8FA954C7}"/>
                </c:ext>
              </c:extLst>
            </c:dLbl>
            <c:dLbl>
              <c:idx val="3"/>
              <c:layout>
                <c:manualLayout>
                  <c:x val="-1.6447716141923462E-3"/>
                  <c:y val="-0.208999250196138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9D2-49DC-BB40-876A8FA954C7}"/>
                </c:ext>
              </c:extLst>
            </c:dLbl>
            <c:dLbl>
              <c:idx val="4"/>
              <c:layout>
                <c:manualLayout>
                  <c:x val="-7.3468246253429446E-17"/>
                  <c:y val="-0.231977530833066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9D2-49DC-BB40-876A8FA954C7}"/>
                </c:ext>
              </c:extLst>
            </c:dLbl>
            <c:dLbl>
              <c:idx val="5"/>
              <c:layout>
                <c:manualLayout>
                  <c:x val="7.7854938574876906E-17"/>
                  <c:y val="-0.262170862257935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9D2-49DC-BB40-876A8FA954C7}"/>
                </c:ext>
              </c:extLst>
            </c:dLbl>
            <c:dLbl>
              <c:idx val="6"/>
              <c:layout>
                <c:manualLayout>
                  <c:x val="2.3933990779181563E-4"/>
                  <c:y val="-0.274836083430938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9D2-49DC-BB40-876A8FA954C7}"/>
                </c:ext>
              </c:extLst>
            </c:dLbl>
            <c:dLbl>
              <c:idx val="7"/>
              <c:layout>
                <c:manualLayout>
                  <c:x val="-1.4693649250685889E-16"/>
                  <c:y val="-0.28720506266854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9D2-49DC-BB40-876A8FA954C7}"/>
                </c:ext>
              </c:extLst>
            </c:dLbl>
            <c:dLbl>
              <c:idx val="8"/>
              <c:layout>
                <c:manualLayout>
                  <c:x val="3.589309757589852E-4"/>
                  <c:y val="-0.303707207606566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D2-49DC-BB40-876A8FA954C7}"/>
                </c:ext>
              </c:extLst>
            </c:dLbl>
            <c:spPr>
              <a:solidFill>
                <a:schemeClr val="lt1"/>
              </a:solidFill>
              <a:ln w="9525" cap="flat" cmpd="sng" algn="ctr">
                <a:solidFill>
                  <a:schemeClr val="accent2"/>
                </a:solidFill>
                <a:prstDash val="solid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'5,6地区別世帯'!$L$1:$T$1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'5,6地区別世帯'!$L$11:$T$11</c:f>
              <c:numCache>
                <c:formatCode>#,##0_);[Red]\(#,##0\)</c:formatCode>
                <c:ptCount val="9"/>
                <c:pt idx="0">
                  <c:v>34586</c:v>
                </c:pt>
                <c:pt idx="1">
                  <c:v>39149</c:v>
                </c:pt>
                <c:pt idx="2">
                  <c:v>45787</c:v>
                </c:pt>
                <c:pt idx="3">
                  <c:v>60497</c:v>
                </c:pt>
                <c:pt idx="4">
                  <c:v>67911</c:v>
                </c:pt>
                <c:pt idx="5">
                  <c:v>76018</c:v>
                </c:pt>
                <c:pt idx="6">
                  <c:v>80986</c:v>
                </c:pt>
                <c:pt idx="7">
                  <c:v>84847</c:v>
                </c:pt>
                <c:pt idx="8">
                  <c:v>90158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D2-49DC-BB40-876A8FA95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471451184"/>
        <c:axId val="471454136"/>
      </c:barChart>
      <c:catAx>
        <c:axId val="1178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6985856"/>
        <c:crosses val="autoZero"/>
        <c:auto val="1"/>
        <c:lblAlgn val="ctr"/>
        <c:lblOffset val="100"/>
        <c:noMultiLvlLbl val="0"/>
      </c:catAx>
      <c:valAx>
        <c:axId val="11698585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117827840"/>
        <c:crosses val="autoZero"/>
        <c:crossBetween val="between"/>
      </c:valAx>
      <c:valAx>
        <c:axId val="471454136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471451184"/>
        <c:crosses val="max"/>
        <c:crossBetween val="between"/>
      </c:valAx>
      <c:catAx>
        <c:axId val="47145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145413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5542341331964"/>
          <c:y val="9.7851721122461557E-2"/>
          <c:w val="0.8568271907188072"/>
          <c:h val="0.619418227433836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'5,6地区別世帯'!$K$61</c:f>
              <c:strCache>
                <c:ptCount val="1"/>
                <c:pt idx="0">
                  <c:v>安芸津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'5,6地区別世帯'!$L$61:$R$61</c:f>
              <c:numCache>
                <c:formatCode>#,##0_);[Red]\(#,##0\)</c:formatCode>
                <c:ptCount val="7"/>
                <c:pt idx="0">
                  <c:v>4481</c:v>
                </c:pt>
                <c:pt idx="1">
                  <c:v>4470</c:v>
                </c:pt>
                <c:pt idx="2">
                  <c:v>4441</c:v>
                </c:pt>
                <c:pt idx="3">
                  <c:v>4412</c:v>
                </c:pt>
                <c:pt idx="4">
                  <c:v>4379</c:v>
                </c:pt>
                <c:pt idx="5">
                  <c:v>4355</c:v>
                </c:pt>
                <c:pt idx="6">
                  <c:v>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0-45A3-804E-4622F5039A00}"/>
            </c:ext>
          </c:extLst>
        </c:ser>
        <c:ser>
          <c:idx val="1"/>
          <c:order val="1"/>
          <c:tx>
            <c:strRef>
              <c:f>'5,6地区別世帯'!$K$62</c:f>
              <c:strCache>
                <c:ptCount val="1"/>
                <c:pt idx="0">
                  <c:v>河内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'5,6地区別世帯'!$L$62:$R$62</c:f>
              <c:numCache>
                <c:formatCode>#,##0_);[Red]\(#,##0\)</c:formatCode>
                <c:ptCount val="7"/>
                <c:pt idx="0">
                  <c:v>2617</c:v>
                </c:pt>
                <c:pt idx="1">
                  <c:v>2618</c:v>
                </c:pt>
                <c:pt idx="2">
                  <c:v>2604</c:v>
                </c:pt>
                <c:pt idx="3">
                  <c:v>2603</c:v>
                </c:pt>
                <c:pt idx="4">
                  <c:v>2585</c:v>
                </c:pt>
                <c:pt idx="5">
                  <c:v>2554</c:v>
                </c:pt>
                <c:pt idx="6">
                  <c:v>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0-45A3-804E-4622F5039A00}"/>
            </c:ext>
          </c:extLst>
        </c:ser>
        <c:ser>
          <c:idx val="2"/>
          <c:order val="2"/>
          <c:tx>
            <c:strRef>
              <c:f>'5,6地区別世帯'!$K$63</c:f>
              <c:strCache>
                <c:ptCount val="1"/>
                <c:pt idx="0">
                  <c:v>豊栄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'5,6地区別世帯'!$L$63:$R$63</c:f>
              <c:numCache>
                <c:formatCode>#,##0_);[Red]\(#,##0\)</c:formatCode>
                <c:ptCount val="7"/>
                <c:pt idx="0">
                  <c:v>1567</c:v>
                </c:pt>
                <c:pt idx="1">
                  <c:v>1564</c:v>
                </c:pt>
                <c:pt idx="2">
                  <c:v>1562</c:v>
                </c:pt>
                <c:pt idx="3">
                  <c:v>1551</c:v>
                </c:pt>
                <c:pt idx="4">
                  <c:v>1545</c:v>
                </c:pt>
                <c:pt idx="5">
                  <c:v>1535</c:v>
                </c:pt>
                <c:pt idx="6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0-45A3-804E-4622F5039A00}"/>
            </c:ext>
          </c:extLst>
        </c:ser>
        <c:ser>
          <c:idx val="3"/>
          <c:order val="3"/>
          <c:tx>
            <c:strRef>
              <c:f>'5,6地区別世帯'!$K$64</c:f>
              <c:strCache>
                <c:ptCount val="1"/>
                <c:pt idx="0">
                  <c:v>福富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8133651382343016E-17"/>
                  <c:y val="-2.9795158286778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8D6-42C6-A828-E29F530AE2E0}"/>
                </c:ext>
              </c:extLst>
            </c:dLbl>
            <c:dLbl>
              <c:idx val="1"/>
              <c:layout>
                <c:manualLayout>
                  <c:x val="-3.6267302764686032E-17"/>
                  <c:y val="-5.95903165735567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C87-4416-8953-9AC093D9284C}"/>
                </c:ext>
              </c:extLst>
            </c:dLbl>
            <c:dLbl>
              <c:idx val="2"/>
              <c:layout>
                <c:manualLayout>
                  <c:x val="0"/>
                  <c:y val="-5.95903165735567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87-4416-8953-9AC093D9284C}"/>
                </c:ext>
              </c:extLst>
            </c:dLbl>
            <c:dLbl>
              <c:idx val="3"/>
              <c:layout>
                <c:manualLayout>
                  <c:x val="-7.2534605529372064E-17"/>
                  <c:y val="-4.4692737430167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87-4416-8953-9AC093D9284C}"/>
                </c:ext>
              </c:extLst>
            </c:dLbl>
            <c:dLbl>
              <c:idx val="4"/>
              <c:layout>
                <c:manualLayout>
                  <c:x val="0"/>
                  <c:y val="-1.489757914338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C87-4416-8953-9AC093D9284C}"/>
                </c:ext>
              </c:extLst>
            </c:dLbl>
            <c:dLbl>
              <c:idx val="5"/>
              <c:layout>
                <c:manualLayout>
                  <c:x val="-1.4506921105874413E-16"/>
                  <c:y val="-1.489757914338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87-4416-8953-9AC093D9284C}"/>
                </c:ext>
              </c:extLst>
            </c:dLbl>
            <c:dLbl>
              <c:idx val="6"/>
              <c:layout>
                <c:manualLayout>
                  <c:x val="-1.4506921105874413E-16"/>
                  <c:y val="-1.489757914338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87-4416-8953-9AC093D928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'5,6地区別世帯'!$L$64:$R$64</c:f>
              <c:numCache>
                <c:formatCode>#,##0_);[Red]\(#,##0\)</c:formatCode>
                <c:ptCount val="7"/>
                <c:pt idx="0">
                  <c:v>1065</c:v>
                </c:pt>
                <c:pt idx="1">
                  <c:v>1063</c:v>
                </c:pt>
                <c:pt idx="2">
                  <c:v>1061</c:v>
                </c:pt>
                <c:pt idx="3">
                  <c:v>1053</c:v>
                </c:pt>
                <c:pt idx="4">
                  <c:v>1049</c:v>
                </c:pt>
                <c:pt idx="5">
                  <c:v>1043</c:v>
                </c:pt>
                <c:pt idx="6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50-45A3-804E-4622F5039A00}"/>
            </c:ext>
          </c:extLst>
        </c:ser>
        <c:ser>
          <c:idx val="4"/>
          <c:order val="4"/>
          <c:tx>
            <c:strRef>
              <c:f>'5,6地区別世帯'!$K$65</c:f>
              <c:strCache>
                <c:ptCount val="1"/>
                <c:pt idx="0">
                  <c:v>黒瀬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'5,6地区別世帯'!$L$65:$R$65</c:f>
              <c:numCache>
                <c:formatCode>#,##0_);[Red]\(#,##0\)</c:formatCode>
                <c:ptCount val="7"/>
                <c:pt idx="0">
                  <c:v>9872</c:v>
                </c:pt>
                <c:pt idx="1">
                  <c:v>9952</c:v>
                </c:pt>
                <c:pt idx="2">
                  <c:v>10028</c:v>
                </c:pt>
                <c:pt idx="3">
                  <c:v>10106</c:v>
                </c:pt>
                <c:pt idx="4">
                  <c:v>10170</c:v>
                </c:pt>
                <c:pt idx="5">
                  <c:v>10325</c:v>
                </c:pt>
                <c:pt idx="6">
                  <c:v>10374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50-45A3-804E-4622F5039A00}"/>
            </c:ext>
          </c:extLst>
        </c:ser>
        <c:ser>
          <c:idx val="5"/>
          <c:order val="5"/>
          <c:tx>
            <c:strRef>
              <c:f>'5,6地区別世帯'!$K$66</c:f>
              <c:strCache>
                <c:ptCount val="1"/>
                <c:pt idx="0">
                  <c:v>高屋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'5,6地区別世帯'!$L$66:$R$66</c:f>
              <c:numCache>
                <c:formatCode>#,##0_);[Red]\(#,##0\)</c:formatCode>
                <c:ptCount val="7"/>
                <c:pt idx="0">
                  <c:v>11866</c:v>
                </c:pt>
                <c:pt idx="1">
                  <c:v>11921</c:v>
                </c:pt>
                <c:pt idx="2">
                  <c:v>11965</c:v>
                </c:pt>
                <c:pt idx="3">
                  <c:v>12066</c:v>
                </c:pt>
                <c:pt idx="4">
                  <c:v>12241</c:v>
                </c:pt>
                <c:pt idx="5">
                  <c:v>12474</c:v>
                </c:pt>
                <c:pt idx="6">
                  <c:v>12706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50-45A3-804E-4622F5039A00}"/>
            </c:ext>
          </c:extLst>
        </c:ser>
        <c:ser>
          <c:idx val="6"/>
          <c:order val="6"/>
          <c:tx>
            <c:strRef>
              <c:f>'5,6地区別世帯'!$K$67</c:f>
              <c:strCache>
                <c:ptCount val="1"/>
                <c:pt idx="0">
                  <c:v>志和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'5,6地区別世帯'!$L$67:$R$67</c:f>
              <c:numCache>
                <c:formatCode>#,##0_);[Red]\(#,##0\)</c:formatCode>
                <c:ptCount val="7"/>
                <c:pt idx="0">
                  <c:v>3103</c:v>
                </c:pt>
                <c:pt idx="1">
                  <c:v>3124</c:v>
                </c:pt>
                <c:pt idx="2">
                  <c:v>3122</c:v>
                </c:pt>
                <c:pt idx="3">
                  <c:v>3136</c:v>
                </c:pt>
                <c:pt idx="4">
                  <c:v>3165</c:v>
                </c:pt>
                <c:pt idx="5">
                  <c:v>3199</c:v>
                </c:pt>
                <c:pt idx="6">
                  <c:v>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50-45A3-804E-4622F5039A00}"/>
            </c:ext>
          </c:extLst>
        </c:ser>
        <c:ser>
          <c:idx val="7"/>
          <c:order val="7"/>
          <c:tx>
            <c:strRef>
              <c:f>'5,6地区別世帯'!$K$68</c:f>
              <c:strCache>
                <c:ptCount val="1"/>
                <c:pt idx="0">
                  <c:v>八本松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'5,6地区別世帯'!$L$68:$R$68</c:f>
              <c:numCache>
                <c:formatCode>#,##0_);[Red]\(#,##0\)</c:formatCode>
                <c:ptCount val="7"/>
                <c:pt idx="0">
                  <c:v>12145</c:v>
                </c:pt>
                <c:pt idx="1">
                  <c:v>12280</c:v>
                </c:pt>
                <c:pt idx="2">
                  <c:v>12419</c:v>
                </c:pt>
                <c:pt idx="3">
                  <c:v>12817</c:v>
                </c:pt>
                <c:pt idx="4">
                  <c:v>13084</c:v>
                </c:pt>
                <c:pt idx="5">
                  <c:v>13429</c:v>
                </c:pt>
                <c:pt idx="6">
                  <c:v>13475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50-45A3-804E-4622F5039A00}"/>
            </c:ext>
          </c:extLst>
        </c:ser>
        <c:ser>
          <c:idx val="8"/>
          <c:order val="8"/>
          <c:tx>
            <c:strRef>
              <c:f>'5,6地区別世帯'!$K$69</c:f>
              <c:strCache>
                <c:ptCount val="1"/>
                <c:pt idx="0">
                  <c:v>西条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'5,6地区別世帯'!$L$69:$R$69</c:f>
              <c:numCache>
                <c:formatCode>#,##0_);[Red]\(#,##0\)</c:formatCode>
                <c:ptCount val="7"/>
                <c:pt idx="0">
                  <c:v>32945</c:v>
                </c:pt>
                <c:pt idx="1">
                  <c:v>33938</c:v>
                </c:pt>
                <c:pt idx="2">
                  <c:v>34547</c:v>
                </c:pt>
                <c:pt idx="3">
                  <c:v>35536</c:v>
                </c:pt>
                <c:pt idx="4">
                  <c:v>36704</c:v>
                </c:pt>
                <c:pt idx="5">
                  <c:v>37684</c:v>
                </c:pt>
                <c:pt idx="6">
                  <c:v>38566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50-45A3-804E-4622F5039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17539200"/>
        <c:axId val="117540736"/>
      </c:barChart>
      <c:barChart>
        <c:barDir val="col"/>
        <c:grouping val="stacked"/>
        <c:varyColors val="0"/>
        <c:ser>
          <c:idx val="9"/>
          <c:order val="9"/>
          <c:tx>
            <c:strRef>
              <c:f>'5,6地区別世帯'!$K$70</c:f>
              <c:strCache>
                <c:ptCount val="1"/>
                <c:pt idx="0">
                  <c:v>総計</c:v>
                </c:pt>
              </c:strCache>
            </c:strRef>
          </c:tx>
          <c:spPr>
            <a:noFill/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27278712817958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4B-4E96-A4AE-7418A38C10B8}"/>
                </c:ext>
              </c:extLst>
            </c:dLbl>
            <c:dLbl>
              <c:idx val="1"/>
              <c:layout>
                <c:manualLayout>
                  <c:x val="0"/>
                  <c:y val="-0.276875283350833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C4B-4E96-A4AE-7418A38C10B8}"/>
                </c:ext>
              </c:extLst>
            </c:dLbl>
            <c:dLbl>
              <c:idx val="2"/>
              <c:layout>
                <c:manualLayout>
                  <c:x val="0"/>
                  <c:y val="-0.279520282634381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4B-4E96-A4AE-7418A38C10B8}"/>
                </c:ext>
              </c:extLst>
            </c:dLbl>
            <c:dLbl>
              <c:idx val="3"/>
              <c:layout>
                <c:manualLayout>
                  <c:x val="-2.0230093976567326E-5"/>
                  <c:y val="-0.2844645635781271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C4B-4E96-A4AE-7418A38C10B8}"/>
                </c:ext>
              </c:extLst>
            </c:dLbl>
            <c:dLbl>
              <c:idx val="4"/>
              <c:layout>
                <c:manualLayout>
                  <c:x val="0"/>
                  <c:y val="-0.289767540737921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C4B-4E96-A4AE-7418A38C10B8}"/>
                </c:ext>
              </c:extLst>
            </c:dLbl>
            <c:dLbl>
              <c:idx val="5"/>
              <c:layout>
                <c:manualLayout>
                  <c:x val="0"/>
                  <c:y val="-0.2936886464697716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4B-4E96-A4AE-7418A38C10B8}"/>
                </c:ext>
              </c:extLst>
            </c:dLbl>
            <c:dLbl>
              <c:idx val="6"/>
              <c:layout>
                <c:manualLayout>
                  <c:x val="0"/>
                  <c:y val="-0.298790840691646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4B-4E96-A4AE-7418A38C10B8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'5,6地区別世帯'!$L$60:$R$60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'5,6地区別世帯'!$L$70:$R$70</c:f>
              <c:numCache>
                <c:formatCode>#,##0_);[Red]\(#,##0\)</c:formatCode>
                <c:ptCount val="7"/>
                <c:pt idx="0">
                  <c:v>79661</c:v>
                </c:pt>
                <c:pt idx="1">
                  <c:v>80930</c:v>
                </c:pt>
                <c:pt idx="2">
                  <c:v>81749</c:v>
                </c:pt>
                <c:pt idx="3">
                  <c:v>83280</c:v>
                </c:pt>
                <c:pt idx="4">
                  <c:v>84922</c:v>
                </c:pt>
                <c:pt idx="5">
                  <c:v>86598</c:v>
                </c:pt>
                <c:pt idx="6">
                  <c:v>87716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E96-A4AE-7418A38C1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667335328"/>
        <c:axId val="667341888"/>
      </c:barChart>
      <c:catAx>
        <c:axId val="11753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540736"/>
        <c:crosses val="autoZero"/>
        <c:auto val="1"/>
        <c:lblAlgn val="ctr"/>
        <c:lblOffset val="100"/>
        <c:noMultiLvlLbl val="0"/>
      </c:catAx>
      <c:valAx>
        <c:axId val="1175407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（世帯）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4.4401193174295361E-2"/>
              <c:y val="3.044572143137636E-2"/>
            </c:manualLayout>
          </c:layout>
          <c:overlay val="0"/>
        </c:title>
        <c:numFmt formatCode="#,##0_);[Red]\(#,##0\)" sourceLinked="1"/>
        <c:majorTickMark val="none"/>
        <c:minorTickMark val="none"/>
        <c:tickLblPos val="nextTo"/>
        <c:crossAx val="117539200"/>
        <c:crosses val="autoZero"/>
        <c:crossBetween val="between"/>
      </c:valAx>
      <c:valAx>
        <c:axId val="667341888"/>
        <c:scaling>
          <c:orientation val="minMax"/>
          <c:max val="10000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667335328"/>
        <c:crosses val="max"/>
        <c:crossBetween val="between"/>
      </c:valAx>
      <c:catAx>
        <c:axId val="66733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73418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16755593967454"/>
          <c:y val="4.5028500386871548E-2"/>
          <c:w val="0.79847221084015896"/>
          <c:h val="0.86712381563805419"/>
        </c:manualLayout>
      </c:layout>
      <c:barChart>
        <c:barDir val="col"/>
        <c:grouping val="percentStacked"/>
        <c:varyColors val="0"/>
        <c:ser>
          <c:idx val="2"/>
          <c:order val="0"/>
          <c:tx>
            <c:v>65歳以上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'7,8人口構成'!$Q$39:$W$39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'7,8人口構成'!$Q$42:$W$42</c:f>
              <c:numCache>
                <c:formatCode>0.0%</c:formatCode>
                <c:ptCount val="7"/>
                <c:pt idx="0">
                  <c:v>0.22432047954651579</c:v>
                </c:pt>
                <c:pt idx="1">
                  <c:v>0.2300017844686339</c:v>
                </c:pt>
                <c:pt idx="2">
                  <c:v>0.23444074168093462</c:v>
                </c:pt>
                <c:pt idx="3">
                  <c:v>0.23740941444637981</c:v>
                </c:pt>
                <c:pt idx="4">
                  <c:v>0.24010321505272944</c:v>
                </c:pt>
                <c:pt idx="5">
                  <c:v>0.24129679250789271</c:v>
                </c:pt>
                <c:pt idx="6">
                  <c:v>0.24406119522249681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0-401A-A380-734495004414}"/>
            </c:ext>
          </c:extLst>
        </c:ser>
        <c:ser>
          <c:idx val="1"/>
          <c:order val="1"/>
          <c:tx>
            <c:v>15～64歳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'7,8人口構成'!$Q$39:$W$39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'7,8人口構成'!$Q$41:$W$41</c:f>
              <c:numCache>
                <c:formatCode>0.0%</c:formatCode>
                <c:ptCount val="7"/>
                <c:pt idx="0">
                  <c:v>0.62481674937830534</c:v>
                </c:pt>
                <c:pt idx="1">
                  <c:v>0.61941069275235361</c:v>
                </c:pt>
                <c:pt idx="2">
                  <c:v>0.61589979853845866</c:v>
                </c:pt>
                <c:pt idx="3">
                  <c:v>0.61453562135776185</c:v>
                </c:pt>
                <c:pt idx="4">
                  <c:v>0.61368614503531327</c:v>
                </c:pt>
                <c:pt idx="5">
                  <c:v>0.61406627225214228</c:v>
                </c:pt>
                <c:pt idx="6">
                  <c:v>0.61216919177219542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0-401A-A380-734495004414}"/>
            </c:ext>
          </c:extLst>
        </c:ser>
        <c:ser>
          <c:idx val="0"/>
          <c:order val="2"/>
          <c:tx>
            <c:v>15歳未満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'7,8人口構成'!$Q$39:$W$39</c:f>
              <c:strCache>
                <c:ptCount val="7"/>
                <c:pt idx="0">
                  <c:v>2015
（平27）</c:v>
                </c:pt>
                <c:pt idx="1">
                  <c:v>2016
（平28）</c:v>
                </c:pt>
                <c:pt idx="2">
                  <c:v>2017
（平29）</c:v>
                </c:pt>
                <c:pt idx="3">
                  <c:v>2018
（平30）</c:v>
                </c:pt>
                <c:pt idx="4">
                  <c:v>2019
（平31）</c:v>
                </c:pt>
                <c:pt idx="5">
                  <c:v>2020
（令2）</c:v>
                </c:pt>
                <c:pt idx="6">
                  <c:v>2021
（令3）</c:v>
                </c:pt>
              </c:strCache>
            </c:strRef>
          </c:cat>
          <c:val>
            <c:numRef>
              <c:f>'7,8人口構成'!$Q$40:$W$40</c:f>
              <c:numCache>
                <c:formatCode>0.0%</c:formatCode>
                <c:ptCount val="7"/>
                <c:pt idx="0">
                  <c:v>0.151</c:v>
                </c:pt>
                <c:pt idx="1">
                  <c:v>0.15058752277901249</c:v>
                </c:pt>
                <c:pt idx="2">
                  <c:v>0.14965945978060677</c:v>
                </c:pt>
                <c:pt idx="3">
                  <c:v>0.14805496419585834</c:v>
                </c:pt>
                <c:pt idx="4">
                  <c:v>0.14621063991195735</c:v>
                </c:pt>
                <c:pt idx="5">
                  <c:v>0.14463693523996499</c:v>
                </c:pt>
                <c:pt idx="6">
                  <c:v>0.14376961300530774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0-401A-A380-734495004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075968"/>
        <c:axId val="117077504"/>
      </c:barChart>
      <c:catAx>
        <c:axId val="11707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077504"/>
        <c:crosses val="autoZero"/>
        <c:auto val="1"/>
        <c:lblAlgn val="ctr"/>
        <c:lblOffset val="100"/>
        <c:noMultiLvlLbl val="0"/>
      </c:catAx>
      <c:valAx>
        <c:axId val="11707750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7075968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1.98406086837367E-3"/>
          <c:y val="4.9428798206363395E-2"/>
          <c:w val="0.11999407024901863"/>
          <c:h val="0.8632535144543123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70825880189564"/>
          <c:y val="4.9192049349270982E-2"/>
          <c:w val="0.80008520172819719"/>
          <c:h val="0.87171025627493925"/>
        </c:manualLayout>
      </c:layout>
      <c:barChart>
        <c:barDir val="col"/>
        <c:grouping val="percentStacked"/>
        <c:varyColors val="0"/>
        <c:ser>
          <c:idx val="2"/>
          <c:order val="0"/>
          <c:tx>
            <c:v>65歳以上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'7,8人口構成'!$D$39:$L$39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'7,8人口構成'!$D$42:$L$42</c:f>
              <c:numCache>
                <c:formatCode>0.0%</c:formatCode>
                <c:ptCount val="9"/>
                <c:pt idx="0">
                  <c:v>0.11727031253878807</c:v>
                </c:pt>
                <c:pt idx="1">
                  <c:v>0.1247293299582177</c:v>
                </c:pt>
                <c:pt idx="2">
                  <c:v>0.13496150296916715</c:v>
                </c:pt>
                <c:pt idx="3">
                  <c:v>0.1388641634422666</c:v>
                </c:pt>
                <c:pt idx="4">
                  <c:v>0.15215600581189151</c:v>
                </c:pt>
                <c:pt idx="5">
                  <c:v>0.16400956880699108</c:v>
                </c:pt>
                <c:pt idx="6">
                  <c:v>0.18852472085076077</c:v>
                </c:pt>
                <c:pt idx="7">
                  <c:v>0.22251099138612712</c:v>
                </c:pt>
                <c:pt idx="8">
                  <c:v>0.23980578960890517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CD-44FA-9A84-DD1B45394447}"/>
            </c:ext>
          </c:extLst>
        </c:ser>
        <c:ser>
          <c:idx val="1"/>
          <c:order val="1"/>
          <c:tx>
            <c:v>15～64歳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'7,8人口構成'!$D$39:$L$39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'7,8人口構成'!$D$41:$L$41</c:f>
              <c:numCache>
                <c:formatCode>0.0%</c:formatCode>
                <c:ptCount val="9"/>
                <c:pt idx="0">
                  <c:v>0.63956673203750136</c:v>
                </c:pt>
                <c:pt idx="1">
                  <c:v>0.64935649150629782</c:v>
                </c:pt>
                <c:pt idx="2">
                  <c:v>0.67231383709380876</c:v>
                </c:pt>
                <c:pt idx="3">
                  <c:v>0.68712722604709742</c:v>
                </c:pt>
                <c:pt idx="4">
                  <c:v>0.68526548216962024</c:v>
                </c:pt>
                <c:pt idx="5">
                  <c:v>0.6863774688227221</c:v>
                </c:pt>
                <c:pt idx="6">
                  <c:v>0.66500000000000004</c:v>
                </c:pt>
                <c:pt idx="7">
                  <c:v>0.63240798338376547</c:v>
                </c:pt>
                <c:pt idx="8">
                  <c:v>0.62002086817917268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D-44FA-9A84-DD1B45394447}"/>
            </c:ext>
          </c:extLst>
        </c:ser>
        <c:ser>
          <c:idx val="0"/>
          <c:order val="2"/>
          <c:tx>
            <c:v>15歳未満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'7,8人口構成'!$D$39:$L$39</c:f>
              <c:strCache>
                <c:ptCount val="9"/>
                <c:pt idx="0">
                  <c:v>1980
(昭55)</c:v>
                </c:pt>
                <c:pt idx="1">
                  <c:v>1985
(昭60)</c:v>
                </c:pt>
                <c:pt idx="2">
                  <c:v>1990
(平2)</c:v>
                </c:pt>
                <c:pt idx="3">
                  <c:v>1995
(平7)</c:v>
                </c:pt>
                <c:pt idx="4">
                  <c:v>2000
(平12)</c:v>
                </c:pt>
                <c:pt idx="5">
                  <c:v>2005
(平17)</c:v>
                </c:pt>
                <c:pt idx="6">
                  <c:v>2010
(平22)</c:v>
                </c:pt>
                <c:pt idx="7">
                  <c:v>2015
(平27)</c:v>
                </c:pt>
                <c:pt idx="8">
                  <c:v>2020
(令2)</c:v>
                </c:pt>
              </c:strCache>
            </c:strRef>
          </c:cat>
          <c:val>
            <c:numRef>
              <c:f>'7,8人口構成'!$D$40:$L$40</c:f>
              <c:numCache>
                <c:formatCode>0.0%</c:formatCode>
                <c:ptCount val="9"/>
                <c:pt idx="0">
                  <c:v>0.24316295542371058</c:v>
                </c:pt>
                <c:pt idx="1">
                  <c:v>0.22591417853548446</c:v>
                </c:pt>
                <c:pt idx="2">
                  <c:v>0.19272465993702406</c:v>
                </c:pt>
                <c:pt idx="3">
                  <c:v>0.17400861051063599</c:v>
                </c:pt>
                <c:pt idx="4">
                  <c:v>0.16257851201848822</c:v>
                </c:pt>
                <c:pt idx="5">
                  <c:v>0.14961296237028679</c:v>
                </c:pt>
                <c:pt idx="6">
                  <c:v>0.14579535610461253</c:v>
                </c:pt>
                <c:pt idx="7">
                  <c:v>0.14508102523010744</c:v>
                </c:pt>
                <c:pt idx="8">
                  <c:v>0.14017334221192213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D-44FA-9A84-DD1B45394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7121024"/>
        <c:axId val="117122560"/>
      </c:barChart>
      <c:catAx>
        <c:axId val="11712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17122560"/>
        <c:crosses val="autoZero"/>
        <c:auto val="1"/>
        <c:lblAlgn val="ctr"/>
        <c:lblOffset val="100"/>
        <c:noMultiLvlLbl val="0"/>
      </c:catAx>
      <c:valAx>
        <c:axId val="1171225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7121024"/>
        <c:crosses val="autoZero"/>
        <c:crossBetween val="between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2.9839190455175404E-4"/>
          <c:y val="5.240684709407499E-2"/>
          <c:w val="0.11974759199087277"/>
          <c:h val="0.8686145658337217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56413075344478E-2"/>
          <c:y val="4.1961672802794295E-2"/>
          <c:w val="0.84916959835825256"/>
          <c:h val="0.87651798357405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'１人口分布'!$L$36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CCFF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'１人口分布'!$K$37:$K$55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'１人口分布'!$L$37:$L$55</c:f>
              <c:numCache>
                <c:formatCode>#,##0_ </c:formatCode>
                <c:ptCount val="19"/>
                <c:pt idx="0">
                  <c:v>4716</c:v>
                </c:pt>
                <c:pt idx="1">
                  <c:v>4600</c:v>
                </c:pt>
                <c:pt idx="2">
                  <c:v>4773</c:v>
                </c:pt>
                <c:pt idx="3">
                  <c:v>5164</c:v>
                </c:pt>
                <c:pt idx="4">
                  <c:v>6256</c:v>
                </c:pt>
                <c:pt idx="5">
                  <c:v>5781</c:v>
                </c:pt>
                <c:pt idx="6">
                  <c:v>6372</c:v>
                </c:pt>
                <c:pt idx="7">
                  <c:v>7303</c:v>
                </c:pt>
                <c:pt idx="8">
                  <c:v>6333</c:v>
                </c:pt>
                <c:pt idx="9">
                  <c:v>5557</c:v>
                </c:pt>
                <c:pt idx="10">
                  <c:v>5091</c:v>
                </c:pt>
                <c:pt idx="11">
                  <c:v>5478</c:v>
                </c:pt>
                <c:pt idx="12">
                  <c:v>6933</c:v>
                </c:pt>
                <c:pt idx="13">
                  <c:v>4988</c:v>
                </c:pt>
                <c:pt idx="14">
                  <c:v>3729</c:v>
                </c:pt>
                <c:pt idx="15">
                  <c:v>2911</c:v>
                </c:pt>
                <c:pt idx="16">
                  <c:v>1996</c:v>
                </c:pt>
                <c:pt idx="17">
                  <c:v>989</c:v>
                </c:pt>
                <c:pt idx="18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F-457A-A454-59507B558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5294080"/>
        <c:axId val="105304064"/>
      </c:barChart>
      <c:barChart>
        <c:barDir val="bar"/>
        <c:grouping val="clustered"/>
        <c:varyColors val="0"/>
        <c:ser>
          <c:idx val="1"/>
          <c:order val="1"/>
          <c:tx>
            <c:strRef>
              <c:f>'１人口分布'!$M$36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'１人口分布'!$K$37:$K$55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'１人口分布'!$M$37:$M$55</c:f>
              <c:numCache>
                <c:formatCode>#,##0_ </c:formatCode>
                <c:ptCount val="19"/>
                <c:pt idx="0">
                  <c:v>4457</c:v>
                </c:pt>
                <c:pt idx="1">
                  <c:v>4271</c:v>
                </c:pt>
                <c:pt idx="2">
                  <c:v>4564</c:v>
                </c:pt>
                <c:pt idx="3">
                  <c:v>4643</c:v>
                </c:pt>
                <c:pt idx="4">
                  <c:v>5033</c:v>
                </c:pt>
                <c:pt idx="5">
                  <c:v>4915</c:v>
                </c:pt>
                <c:pt idx="6">
                  <c:v>5615</c:v>
                </c:pt>
                <c:pt idx="7">
                  <c:v>6743</c:v>
                </c:pt>
                <c:pt idx="8">
                  <c:v>5927</c:v>
                </c:pt>
                <c:pt idx="9">
                  <c:v>5396</c:v>
                </c:pt>
                <c:pt idx="10">
                  <c:v>5170</c:v>
                </c:pt>
                <c:pt idx="11">
                  <c:v>5422</c:v>
                </c:pt>
                <c:pt idx="12">
                  <c:v>7092</c:v>
                </c:pt>
                <c:pt idx="13">
                  <c:v>5098</c:v>
                </c:pt>
                <c:pt idx="14">
                  <c:v>4067</c:v>
                </c:pt>
                <c:pt idx="15">
                  <c:v>3719</c:v>
                </c:pt>
                <c:pt idx="16">
                  <c:v>3196</c:v>
                </c:pt>
                <c:pt idx="17">
                  <c:v>2266</c:v>
                </c:pt>
                <c:pt idx="18">
                  <c:v>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F-457A-A454-59507B558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5307136"/>
        <c:axId val="105305600"/>
      </c:barChart>
      <c:catAx>
        <c:axId val="1052940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304064"/>
        <c:crosses val="autoZero"/>
        <c:auto val="1"/>
        <c:lblAlgn val="ctr"/>
        <c:lblOffset val="100"/>
        <c:noMultiLvlLbl val="0"/>
      </c:catAx>
      <c:valAx>
        <c:axId val="105304064"/>
        <c:scaling>
          <c:orientation val="maxMin"/>
          <c:min val="-9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294080"/>
        <c:crosses val="autoZero"/>
        <c:crossBetween val="between"/>
        <c:majorUnit val="3000"/>
      </c:valAx>
      <c:valAx>
        <c:axId val="105305600"/>
        <c:scaling>
          <c:orientation val="minMax"/>
          <c:min val="-9000"/>
        </c:scaling>
        <c:delete val="1"/>
        <c:axPos val="t"/>
        <c:numFmt formatCode="#,##0_ " sourceLinked="1"/>
        <c:majorTickMark val="out"/>
        <c:minorTickMark val="none"/>
        <c:tickLblPos val="nextTo"/>
        <c:crossAx val="105307136"/>
        <c:crosses val="max"/>
        <c:crossBetween val="between"/>
        <c:majorUnit val="3000"/>
      </c:valAx>
      <c:catAx>
        <c:axId val="105307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305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1779692302985"/>
          <c:y val="2.4947275300778487E-2"/>
          <c:w val="0.76727394934045057"/>
          <c:h val="0.91697558386411893"/>
        </c:manualLayout>
      </c:layout>
      <c:barChart>
        <c:barDir val="col"/>
        <c:grouping val="percentStacked"/>
        <c:varyColors val="0"/>
        <c:ser>
          <c:idx val="0"/>
          <c:order val="0"/>
          <c:tx>
            <c:v>65歳以上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FF9999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'9地区別構成'!$AE$38:$AN$38</c:f>
              <c:strCache>
                <c:ptCount val="10"/>
                <c:pt idx="0">
                  <c:v>西条</c:v>
                </c:pt>
                <c:pt idx="1">
                  <c:v>八本松</c:v>
                </c:pt>
                <c:pt idx="2">
                  <c:v>志和</c:v>
                </c:pt>
                <c:pt idx="3">
                  <c:v>高屋</c:v>
                </c:pt>
                <c:pt idx="4">
                  <c:v>黒瀬</c:v>
                </c:pt>
                <c:pt idx="5">
                  <c:v>福富</c:v>
                </c:pt>
                <c:pt idx="6">
                  <c:v>豊栄</c:v>
                </c:pt>
                <c:pt idx="7">
                  <c:v>河内</c:v>
                </c:pt>
                <c:pt idx="8">
                  <c:v>安芸津</c:v>
                </c:pt>
                <c:pt idx="9">
                  <c:v>総計</c:v>
                </c:pt>
              </c:strCache>
            </c:strRef>
          </c:cat>
          <c:val>
            <c:numRef>
              <c:f>'9地区別構成'!$AE$41:$AN$41</c:f>
              <c:numCache>
                <c:formatCode>0.0%</c:formatCode>
                <c:ptCount val="10"/>
                <c:pt idx="0">
                  <c:v>0.15200872658758197</c:v>
                </c:pt>
                <c:pt idx="1">
                  <c:v>0.23945430481555638</c:v>
                </c:pt>
                <c:pt idx="2">
                  <c:v>0.42709298733395118</c:v>
                </c:pt>
                <c:pt idx="3">
                  <c:v>0.26748142031379024</c:v>
                </c:pt>
                <c:pt idx="4">
                  <c:v>0.3227174305304944</c:v>
                </c:pt>
                <c:pt idx="5">
                  <c:v>0.42613636363636365</c:v>
                </c:pt>
                <c:pt idx="6">
                  <c:v>0.48905586409670043</c:v>
                </c:pt>
                <c:pt idx="7">
                  <c:v>0.42849325063845312</c:v>
                </c:pt>
                <c:pt idx="8">
                  <c:v>0.43640568219359099</c:v>
                </c:pt>
                <c:pt idx="9">
                  <c:v>0.24406119522249681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3-4CBD-ACD1-64FAC489D775}"/>
            </c:ext>
          </c:extLst>
        </c:ser>
        <c:ser>
          <c:idx val="1"/>
          <c:order val="1"/>
          <c:tx>
            <c:v>15歳～64歳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'9地区別構成'!$AE$38:$AN$38</c:f>
              <c:strCache>
                <c:ptCount val="10"/>
                <c:pt idx="0">
                  <c:v>西条</c:v>
                </c:pt>
                <c:pt idx="1">
                  <c:v>八本松</c:v>
                </c:pt>
                <c:pt idx="2">
                  <c:v>志和</c:v>
                </c:pt>
                <c:pt idx="3">
                  <c:v>高屋</c:v>
                </c:pt>
                <c:pt idx="4">
                  <c:v>黒瀬</c:v>
                </c:pt>
                <c:pt idx="5">
                  <c:v>福富</c:v>
                </c:pt>
                <c:pt idx="6">
                  <c:v>豊栄</c:v>
                </c:pt>
                <c:pt idx="7">
                  <c:v>河内</c:v>
                </c:pt>
                <c:pt idx="8">
                  <c:v>安芸津</c:v>
                </c:pt>
                <c:pt idx="9">
                  <c:v>総計</c:v>
                </c:pt>
              </c:strCache>
            </c:strRef>
          </c:cat>
          <c:val>
            <c:numRef>
              <c:f>'9地区別構成'!$AE$40:$AN$40</c:f>
              <c:numCache>
                <c:formatCode>0.0%</c:formatCode>
                <c:ptCount val="10"/>
                <c:pt idx="0">
                  <c:v>0.67484784252476049</c:v>
                </c:pt>
                <c:pt idx="1">
                  <c:v>0.60579631452132898</c:v>
                </c:pt>
                <c:pt idx="2">
                  <c:v>0.49212233549582945</c:v>
                </c:pt>
                <c:pt idx="3">
                  <c:v>0.59831544178364993</c:v>
                </c:pt>
                <c:pt idx="4">
                  <c:v>0.56473294839408161</c:v>
                </c:pt>
                <c:pt idx="5">
                  <c:v>0.49256993006993005</c:v>
                </c:pt>
                <c:pt idx="6">
                  <c:v>0.44756615485135576</c:v>
                </c:pt>
                <c:pt idx="7">
                  <c:v>0.47956950018241518</c:v>
                </c:pt>
                <c:pt idx="8">
                  <c:v>0.48926329699372317</c:v>
                </c:pt>
                <c:pt idx="9">
                  <c:v>0.61216919177219542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3-4CBD-ACD1-64FAC489D775}"/>
            </c:ext>
          </c:extLst>
        </c:ser>
        <c:ser>
          <c:idx val="2"/>
          <c:order val="2"/>
          <c:tx>
            <c:v>15歳未満</c:v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'9地区別構成'!$AE$38:$AN$38</c:f>
              <c:strCache>
                <c:ptCount val="10"/>
                <c:pt idx="0">
                  <c:v>西条</c:v>
                </c:pt>
                <c:pt idx="1">
                  <c:v>八本松</c:v>
                </c:pt>
                <c:pt idx="2">
                  <c:v>志和</c:v>
                </c:pt>
                <c:pt idx="3">
                  <c:v>高屋</c:v>
                </c:pt>
                <c:pt idx="4">
                  <c:v>黒瀬</c:v>
                </c:pt>
                <c:pt idx="5">
                  <c:v>福富</c:v>
                </c:pt>
                <c:pt idx="6">
                  <c:v>豊栄</c:v>
                </c:pt>
                <c:pt idx="7">
                  <c:v>河内</c:v>
                </c:pt>
                <c:pt idx="8">
                  <c:v>安芸津</c:v>
                </c:pt>
                <c:pt idx="9">
                  <c:v>総計</c:v>
                </c:pt>
              </c:strCache>
            </c:strRef>
          </c:cat>
          <c:val>
            <c:numRef>
              <c:f>'9地区別構成'!$AE$39:$AN$39</c:f>
              <c:numCache>
                <c:formatCode>0.0%</c:formatCode>
                <c:ptCount val="10"/>
                <c:pt idx="0">
                  <c:v>0.17314343088765757</c:v>
                </c:pt>
                <c:pt idx="1">
                  <c:v>0.15474938066311467</c:v>
                </c:pt>
                <c:pt idx="2">
                  <c:v>8.0784677170219338E-2</c:v>
                </c:pt>
                <c:pt idx="3">
                  <c:v>0.13420313790255986</c:v>
                </c:pt>
                <c:pt idx="4">
                  <c:v>0.11254962107542403</c:v>
                </c:pt>
                <c:pt idx="5">
                  <c:v>8.1293706293706289E-2</c:v>
                </c:pt>
                <c:pt idx="6">
                  <c:v>6.337798105194381E-2</c:v>
                </c:pt>
                <c:pt idx="7">
                  <c:v>9.1937249179131708E-2</c:v>
                </c:pt>
                <c:pt idx="8">
                  <c:v>7.4331020812685833E-2</c:v>
                </c:pt>
                <c:pt idx="9">
                  <c:v>0.14376961300530774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3-4CBD-ACD1-64FAC489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117206400"/>
        <c:axId val="117208192"/>
      </c:barChart>
      <c:catAx>
        <c:axId val="11720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208192"/>
        <c:crosses val="autoZero"/>
        <c:auto val="1"/>
        <c:lblAlgn val="ctr"/>
        <c:lblOffset val="100"/>
        <c:noMultiLvlLbl val="0"/>
      </c:catAx>
      <c:valAx>
        <c:axId val="1172081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20640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1.0516942406142824E-2"/>
          <c:y val="3.4034147204529339E-2"/>
          <c:w val="0.14649445991327831"/>
          <c:h val="0.90946160651096952"/>
        </c:manualLayout>
      </c:layout>
      <c:overlay val="0"/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5575553055"/>
          <c:y val="2.3591656306119629E-2"/>
          <c:w val="0.782627971503562"/>
          <c:h val="0.92797439793710002"/>
        </c:manualLayout>
      </c:layout>
      <c:barChart>
        <c:barDir val="col"/>
        <c:grouping val="percentStacked"/>
        <c:varyColors val="0"/>
        <c:ser>
          <c:idx val="0"/>
          <c:order val="0"/>
          <c:tx>
            <c:v>65歳以上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'9地区別構成'!$D$38:$M$38</c:f>
              <c:strCache>
                <c:ptCount val="10"/>
                <c:pt idx="0">
                  <c:v>西条</c:v>
                </c:pt>
                <c:pt idx="1">
                  <c:v>八本松</c:v>
                </c:pt>
                <c:pt idx="2">
                  <c:v>志和</c:v>
                </c:pt>
                <c:pt idx="3">
                  <c:v>高屋</c:v>
                </c:pt>
                <c:pt idx="4">
                  <c:v>黒瀬</c:v>
                </c:pt>
                <c:pt idx="5">
                  <c:v>福富</c:v>
                </c:pt>
                <c:pt idx="6">
                  <c:v>豊栄</c:v>
                </c:pt>
                <c:pt idx="7">
                  <c:v>河内</c:v>
                </c:pt>
                <c:pt idx="8">
                  <c:v>安芸津</c:v>
                </c:pt>
                <c:pt idx="9">
                  <c:v>総計</c:v>
                </c:pt>
              </c:strCache>
            </c:strRef>
          </c:cat>
          <c:val>
            <c:numRef>
              <c:f>'9地区別構成'!$D$41:$M$41</c:f>
              <c:numCache>
                <c:formatCode>0.0%</c:formatCode>
                <c:ptCount val="10"/>
                <c:pt idx="0">
                  <c:v>0.14792399885855606</c:v>
                </c:pt>
                <c:pt idx="1">
                  <c:v>0.24368871270602963</c:v>
                </c:pt>
                <c:pt idx="2">
                  <c:v>0.4313374552554507</c:v>
                </c:pt>
                <c:pt idx="3">
                  <c:v>0.26155656412842493</c:v>
                </c:pt>
                <c:pt idx="4">
                  <c:v>0.31282118856239294</c:v>
                </c:pt>
                <c:pt idx="5">
                  <c:v>0.43219557195571956</c:v>
                </c:pt>
                <c:pt idx="6">
                  <c:v>0.50516565728535801</c:v>
                </c:pt>
                <c:pt idx="7">
                  <c:v>0.46254784034991797</c:v>
                </c:pt>
                <c:pt idx="8">
                  <c:v>0.43952397299462181</c:v>
                </c:pt>
                <c:pt idx="9">
                  <c:v>0.23980578960890517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B-4AA5-82C8-9322F8A3F3FF}"/>
            </c:ext>
          </c:extLst>
        </c:ser>
        <c:ser>
          <c:idx val="1"/>
          <c:order val="1"/>
          <c:tx>
            <c:v>15～64歳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'9地区別構成'!$D$38:$M$38</c:f>
              <c:strCache>
                <c:ptCount val="10"/>
                <c:pt idx="0">
                  <c:v>西条</c:v>
                </c:pt>
                <c:pt idx="1">
                  <c:v>八本松</c:v>
                </c:pt>
                <c:pt idx="2">
                  <c:v>志和</c:v>
                </c:pt>
                <c:pt idx="3">
                  <c:v>高屋</c:v>
                </c:pt>
                <c:pt idx="4">
                  <c:v>黒瀬</c:v>
                </c:pt>
                <c:pt idx="5">
                  <c:v>福富</c:v>
                </c:pt>
                <c:pt idx="6">
                  <c:v>豊栄</c:v>
                </c:pt>
                <c:pt idx="7">
                  <c:v>河内</c:v>
                </c:pt>
                <c:pt idx="8">
                  <c:v>安芸津</c:v>
                </c:pt>
                <c:pt idx="9">
                  <c:v>総計</c:v>
                </c:pt>
              </c:strCache>
            </c:strRef>
          </c:cat>
          <c:val>
            <c:numRef>
              <c:f>'9地区別構成'!$D$40:$M$40</c:f>
              <c:numCache>
                <c:formatCode>0.0%</c:formatCode>
                <c:ptCount val="10"/>
                <c:pt idx="0">
                  <c:v>0.68896842005136494</c:v>
                </c:pt>
                <c:pt idx="1">
                  <c:v>0.6020585576187496</c:v>
                </c:pt>
                <c:pt idx="2">
                  <c:v>0.48242759518385941</c:v>
                </c:pt>
                <c:pt idx="3">
                  <c:v>0.60366448142544971</c:v>
                </c:pt>
                <c:pt idx="4">
                  <c:v>0.57833706680722097</c:v>
                </c:pt>
                <c:pt idx="5">
                  <c:v>0.47970479704797048</c:v>
                </c:pt>
                <c:pt idx="6">
                  <c:v>0.43070894193088705</c:v>
                </c:pt>
                <c:pt idx="7">
                  <c:v>0.44815017313650446</c:v>
                </c:pt>
                <c:pt idx="8">
                  <c:v>0.48014646984780868</c:v>
                </c:pt>
                <c:pt idx="9">
                  <c:v>0.62002086817917268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B-4AA5-82C8-9322F8A3F3FF}"/>
            </c:ext>
          </c:extLst>
        </c:ser>
        <c:ser>
          <c:idx val="2"/>
          <c:order val="2"/>
          <c:tx>
            <c:v>15歳未満</c:v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'9地区別構成'!$D$38:$M$38</c:f>
              <c:strCache>
                <c:ptCount val="10"/>
                <c:pt idx="0">
                  <c:v>西条</c:v>
                </c:pt>
                <c:pt idx="1">
                  <c:v>八本松</c:v>
                </c:pt>
                <c:pt idx="2">
                  <c:v>志和</c:v>
                </c:pt>
                <c:pt idx="3">
                  <c:v>高屋</c:v>
                </c:pt>
                <c:pt idx="4">
                  <c:v>黒瀬</c:v>
                </c:pt>
                <c:pt idx="5">
                  <c:v>福富</c:v>
                </c:pt>
                <c:pt idx="6">
                  <c:v>豊栄</c:v>
                </c:pt>
                <c:pt idx="7">
                  <c:v>河内</c:v>
                </c:pt>
                <c:pt idx="8">
                  <c:v>安芸津</c:v>
                </c:pt>
                <c:pt idx="9">
                  <c:v>総計</c:v>
                </c:pt>
              </c:strCache>
            </c:strRef>
          </c:cat>
          <c:val>
            <c:numRef>
              <c:f>'9地区別構成'!$D$39:$M$39</c:f>
              <c:numCache>
                <c:formatCode>0.0%</c:formatCode>
                <c:ptCount val="10"/>
                <c:pt idx="0">
                  <c:v>0.16310758109007895</c:v>
                </c:pt>
                <c:pt idx="1">
                  <c:v>0.1542527296752208</c:v>
                </c:pt>
                <c:pt idx="2">
                  <c:v>8.6234949560689875E-2</c:v>
                </c:pt>
                <c:pt idx="3">
                  <c:v>0.13477895444612539</c:v>
                </c:pt>
                <c:pt idx="4">
                  <c:v>0.10884174463038608</c:v>
                </c:pt>
                <c:pt idx="5">
                  <c:v>8.8099630996309963E-2</c:v>
                </c:pt>
                <c:pt idx="6">
                  <c:v>6.4125400783754893E-2</c:v>
                </c:pt>
                <c:pt idx="7">
                  <c:v>8.9301986513577541E-2</c:v>
                </c:pt>
                <c:pt idx="8">
                  <c:v>8.0329557157569523E-2</c:v>
                </c:pt>
                <c:pt idx="9">
                  <c:v>0.14017334221192213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3B-4AA5-82C8-9322F8A3F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117860224"/>
        <c:axId val="117861760"/>
      </c:barChart>
      <c:catAx>
        <c:axId val="11786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861760"/>
        <c:crosses val="autoZero"/>
        <c:auto val="1"/>
        <c:lblAlgn val="ctr"/>
        <c:lblOffset val="100"/>
        <c:noMultiLvlLbl val="0"/>
      </c:catAx>
      <c:valAx>
        <c:axId val="1178617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786022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3.83907011623547E-3"/>
          <c:y val="2.5949252136752136E-2"/>
          <c:w val="0.12568473940757405"/>
          <c:h val="0.92430840455840457"/>
        </c:manualLayout>
      </c:layout>
      <c:overlay val="0"/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産業別就業者数の推移</a:t>
            </a:r>
          </a:p>
        </c:rich>
      </c:tx>
      <c:layout>
        <c:manualLayout>
          <c:xMode val="edge"/>
          <c:yMode val="edge"/>
          <c:x val="0.40260475827618319"/>
          <c:y val="3.3371561038946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76653921414698"/>
          <c:y val="0.13130712044047857"/>
          <c:w val="0.81925518509440576"/>
          <c:h val="0.61147545948350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'1０,1１就業人'!$H$8</c:f>
              <c:strCache>
                <c:ptCount val="1"/>
                <c:pt idx="0">
                  <c:v>第１次産業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'1０,1１就業人'!$I$7:$M$7</c:f>
              <c:strCache>
                <c:ptCount val="5"/>
                <c:pt idx="0">
                  <c:v>1995
（平7）</c:v>
                </c:pt>
                <c:pt idx="1">
                  <c:v>2000
（平12）</c:v>
                </c:pt>
                <c:pt idx="2">
                  <c:v>2005
(平17）</c:v>
                </c:pt>
                <c:pt idx="3">
                  <c:v>2010
(平22）</c:v>
                </c:pt>
                <c:pt idx="4">
                  <c:v>2015
(平27）</c:v>
                </c:pt>
              </c:strCache>
            </c:strRef>
          </c:cat>
          <c:val>
            <c:numRef>
              <c:f>'1０,1１就業人'!$I$8:$M$8</c:f>
              <c:numCache>
                <c:formatCode>_(* #,##0_);_(* \(#,##0\);_(* "-"_);_(@_)</c:formatCode>
                <c:ptCount val="5"/>
                <c:pt idx="0">
                  <c:v>8264</c:v>
                </c:pt>
                <c:pt idx="1">
                  <c:v>6777</c:v>
                </c:pt>
                <c:pt idx="2" formatCode="#,##0_);[Red]\(#,##0\)">
                  <c:v>6312</c:v>
                </c:pt>
                <c:pt idx="3" formatCode="#,##0_);[Red]\(#,##0\)">
                  <c:v>4631</c:v>
                </c:pt>
                <c:pt idx="4" formatCode="#,##0_);[Red]\(#,##0\)">
                  <c:v>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7-43BD-B367-AC6FD20FFC9E}"/>
            </c:ext>
          </c:extLst>
        </c:ser>
        <c:ser>
          <c:idx val="1"/>
          <c:order val="1"/>
          <c:tx>
            <c:strRef>
              <c:f>'1０,1１就業人'!$H$9</c:f>
              <c:strCache>
                <c:ptCount val="1"/>
                <c:pt idx="0">
                  <c:v>第２次産業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'1０,1１就業人'!$I$7:$M$7</c:f>
              <c:strCache>
                <c:ptCount val="5"/>
                <c:pt idx="0">
                  <c:v>1995
（平7）</c:v>
                </c:pt>
                <c:pt idx="1">
                  <c:v>2000
（平12）</c:v>
                </c:pt>
                <c:pt idx="2">
                  <c:v>2005
(平17）</c:v>
                </c:pt>
                <c:pt idx="3">
                  <c:v>2010
(平22）</c:v>
                </c:pt>
                <c:pt idx="4">
                  <c:v>2015
(平27）</c:v>
                </c:pt>
              </c:strCache>
            </c:strRef>
          </c:cat>
          <c:val>
            <c:numRef>
              <c:f>'1０,1１就業人'!$I$9:$M$9</c:f>
              <c:numCache>
                <c:formatCode>_(* #,##0_);_(* \(#,##0\);_(* "-"_);_(@_)</c:formatCode>
                <c:ptCount val="5"/>
                <c:pt idx="0">
                  <c:v>30628</c:v>
                </c:pt>
                <c:pt idx="1">
                  <c:v>29146</c:v>
                </c:pt>
                <c:pt idx="2" formatCode="#,##0_);[Red]\(#,##0\)">
                  <c:v>29205</c:v>
                </c:pt>
                <c:pt idx="3" formatCode="#,##0_);[Red]\(#,##0\)">
                  <c:v>27432</c:v>
                </c:pt>
                <c:pt idx="4" formatCode="#,##0_);[Red]\(#,##0\)">
                  <c:v>27355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7-43BD-B367-AC6FD20FFC9E}"/>
            </c:ext>
          </c:extLst>
        </c:ser>
        <c:ser>
          <c:idx val="2"/>
          <c:order val="2"/>
          <c:tx>
            <c:strRef>
              <c:f>'1０,1１就業人'!$H$10</c:f>
              <c:strCache>
                <c:ptCount val="1"/>
                <c:pt idx="0">
                  <c:v>第３次産業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'1０,1１就業人'!$I$7:$M$7</c:f>
              <c:strCache>
                <c:ptCount val="5"/>
                <c:pt idx="0">
                  <c:v>1995
（平7）</c:v>
                </c:pt>
                <c:pt idx="1">
                  <c:v>2000
（平12）</c:v>
                </c:pt>
                <c:pt idx="2">
                  <c:v>2005
(平17）</c:v>
                </c:pt>
                <c:pt idx="3">
                  <c:v>2010
(平22）</c:v>
                </c:pt>
                <c:pt idx="4">
                  <c:v>2015
(平27）</c:v>
                </c:pt>
              </c:strCache>
            </c:strRef>
          </c:cat>
          <c:val>
            <c:numRef>
              <c:f>'1０,1１就業人'!$I$10:$M$10</c:f>
              <c:numCache>
                <c:formatCode>_(* #,##0_);_(* \(#,##0\);_(* "-"_);_(@_)</c:formatCode>
                <c:ptCount val="5"/>
                <c:pt idx="0">
                  <c:v>43665</c:v>
                </c:pt>
                <c:pt idx="1">
                  <c:v>49413</c:v>
                </c:pt>
                <c:pt idx="2" formatCode="#,##0_);[Red]\(#,##0\)">
                  <c:v>53588</c:v>
                </c:pt>
                <c:pt idx="3" formatCode="#,##0_);[Red]\(#,##0\)">
                  <c:v>54374</c:v>
                </c:pt>
                <c:pt idx="4" formatCode="#,##0_);[Red]\(#,##0\)">
                  <c:v>55482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17-43BD-B367-AC6FD20F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8256000"/>
        <c:axId val="118257536"/>
      </c:barChart>
      <c:catAx>
        <c:axId val="11825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257536"/>
        <c:crossesAt val="0"/>
        <c:auto val="1"/>
        <c:lblAlgn val="ctr"/>
        <c:lblOffset val="100"/>
        <c:tickMarkSkip val="1"/>
        <c:noMultiLvlLbl val="0"/>
      </c:catAx>
      <c:valAx>
        <c:axId val="1182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>
                    <a:solidFill>
                      <a:sysClr val="windowText" lastClr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（人）</a:t>
                </a:r>
              </a:p>
            </c:rich>
          </c:tx>
          <c:layout>
            <c:manualLayout>
              <c:xMode val="edge"/>
              <c:yMode val="edge"/>
              <c:x val="8.1238438743544153E-2"/>
              <c:y val="2.72355127583574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256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77701434077624"/>
          <c:y val="2.5229357798165139E-2"/>
          <c:w val="0.73268190519582155"/>
          <c:h val="0.67773820703604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'1０,1１就業人'!$H$21</c:f>
              <c:strCache>
                <c:ptCount val="1"/>
                <c:pt idx="0">
                  <c:v>第一次産業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'1０,1１就業人'!$G$22:$G$37</c15:sqref>
                  </c15:fullRef>
                </c:ext>
              </c:extLst>
              <c:f>'1０,1１就業人'!$G$23:$G$37</c:f>
              <c:strCache>
                <c:ptCount val="15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'1０,1１就業人'!$H$22:$H$37</c15:sqref>
                  </c15:fullRef>
                </c:ext>
              </c:extLst>
              <c:f>'1０,1１就業人'!$H$23:$H$37</c:f>
              <c:numCache>
                <c:formatCode>_(* #,##0_);_(* \(#,##0\);_(* "-"_);_(@_)</c:formatCode>
                <c:ptCount val="15"/>
                <c:pt idx="0">
                  <c:v>7</c:v>
                </c:pt>
                <c:pt idx="1">
                  <c:v>46</c:v>
                </c:pt>
                <c:pt idx="2">
                  <c:v>61</c:v>
                </c:pt>
                <c:pt idx="3">
                  <c:v>75</c:v>
                </c:pt>
                <c:pt idx="4">
                  <c:v>118</c:v>
                </c:pt>
                <c:pt idx="5">
                  <c:v>108</c:v>
                </c:pt>
                <c:pt idx="6">
                  <c:v>98</c:v>
                </c:pt>
                <c:pt idx="7">
                  <c:v>103</c:v>
                </c:pt>
                <c:pt idx="8">
                  <c:v>161</c:v>
                </c:pt>
                <c:pt idx="9">
                  <c:v>461</c:v>
                </c:pt>
                <c:pt idx="10">
                  <c:v>887</c:v>
                </c:pt>
                <c:pt idx="11">
                  <c:v>750</c:v>
                </c:pt>
                <c:pt idx="12">
                  <c:v>578</c:v>
                </c:pt>
                <c:pt idx="13">
                  <c:v>434</c:v>
                </c:pt>
                <c:pt idx="14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1-4223-85DA-BCC2DB45D7E6}"/>
            </c:ext>
          </c:extLst>
        </c:ser>
        <c:ser>
          <c:idx val="1"/>
          <c:order val="1"/>
          <c:tx>
            <c:strRef>
              <c:f>'1０,1１就業人'!$I$21</c:f>
              <c:strCache>
                <c:ptCount val="1"/>
                <c:pt idx="0">
                  <c:v>第二次産業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'1０,1１就業人'!$G$22:$G$37</c15:sqref>
                  </c15:fullRef>
                </c:ext>
              </c:extLst>
              <c:f>'1０,1１就業人'!$G$23:$G$37</c:f>
              <c:strCache>
                <c:ptCount val="15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'1０,1１就業人'!$I$22:$I$37</c15:sqref>
                  </c15:fullRef>
                </c:ext>
              </c:extLst>
              <c:f>'1０,1１就業人'!$I$23:$I$37</c:f>
              <c:numCache>
                <c:formatCode>_(* #,##0_);_(* \(#,##0\);_(* "-"_);_(@_)</c:formatCode>
                <c:ptCount val="15"/>
                <c:pt idx="0">
                  <c:v>322</c:v>
                </c:pt>
                <c:pt idx="1">
                  <c:v>1613</c:v>
                </c:pt>
                <c:pt idx="2">
                  <c:v>2429</c:v>
                </c:pt>
                <c:pt idx="3">
                  <c:v>2999</c:v>
                </c:pt>
                <c:pt idx="4">
                  <c:v>3370</c:v>
                </c:pt>
                <c:pt idx="5">
                  <c:v>4020</c:v>
                </c:pt>
                <c:pt idx="6">
                  <c:v>3404</c:v>
                </c:pt>
                <c:pt idx="7">
                  <c:v>2936</c:v>
                </c:pt>
                <c:pt idx="8">
                  <c:v>2339</c:v>
                </c:pt>
                <c:pt idx="9">
                  <c:v>2042</c:v>
                </c:pt>
                <c:pt idx="10">
                  <c:v>1193</c:v>
                </c:pt>
                <c:pt idx="11">
                  <c:v>481</c:v>
                </c:pt>
                <c:pt idx="12">
                  <c:v>144</c:v>
                </c:pt>
                <c:pt idx="13">
                  <c:v>43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1-4223-85DA-BCC2DB45D7E6}"/>
            </c:ext>
          </c:extLst>
        </c:ser>
        <c:ser>
          <c:idx val="2"/>
          <c:order val="2"/>
          <c:tx>
            <c:strRef>
              <c:f>'1０,1１就業人'!$J$21</c:f>
              <c:strCache>
                <c:ptCount val="1"/>
                <c:pt idx="0">
                  <c:v>第三次産業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'1０,1１就業人'!$G$22:$G$37</c15:sqref>
                  </c15:fullRef>
                </c:ext>
              </c:extLst>
              <c:f>'1０,1１就業人'!$G$23:$G$37</c:f>
              <c:strCache>
                <c:ptCount val="15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'1０,1１就業人'!$J$22:$J$37</c15:sqref>
                  </c15:fullRef>
                </c:ext>
              </c:extLst>
              <c:f>'1０,1１就業人'!$J$23:$J$37</c:f>
              <c:numCache>
                <c:formatCode>_(* #,##0_);_(* \(#,##0\);_(* "-"_);_(@_)</c:formatCode>
                <c:ptCount val="15"/>
                <c:pt idx="0">
                  <c:v>1242</c:v>
                </c:pt>
                <c:pt idx="1">
                  <c:v>5144</c:v>
                </c:pt>
                <c:pt idx="2">
                  <c:v>4485</c:v>
                </c:pt>
                <c:pt idx="3">
                  <c:v>4792</c:v>
                </c:pt>
                <c:pt idx="4">
                  <c:v>5678</c:v>
                </c:pt>
                <c:pt idx="5">
                  <c:v>7054</c:v>
                </c:pt>
                <c:pt idx="6">
                  <c:v>6124</c:v>
                </c:pt>
                <c:pt idx="7">
                  <c:v>5806</c:v>
                </c:pt>
                <c:pt idx="8">
                  <c:v>5278</c:v>
                </c:pt>
                <c:pt idx="9">
                  <c:v>4423</c:v>
                </c:pt>
                <c:pt idx="10">
                  <c:v>3266</c:v>
                </c:pt>
                <c:pt idx="11">
                  <c:v>1397</c:v>
                </c:pt>
                <c:pt idx="12">
                  <c:v>513</c:v>
                </c:pt>
                <c:pt idx="13">
                  <c:v>195</c:v>
                </c:pt>
                <c:pt idx="1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41-4223-85DA-BCC2DB45D7E6}"/>
            </c:ext>
          </c:extLst>
        </c:ser>
        <c:ser>
          <c:idx val="3"/>
          <c:order val="3"/>
          <c:tx>
            <c:strRef>
              <c:f>'1０,1１就業人'!$K$21</c:f>
              <c:strCache>
                <c:ptCount val="1"/>
                <c:pt idx="0">
                  <c:v>分類不能の産業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'1０,1１就業人'!$G$22:$G$37</c15:sqref>
                  </c15:fullRef>
                </c:ext>
              </c:extLst>
              <c:f>'1０,1１就業人'!$G$23:$G$37</c:f>
              <c:strCache>
                <c:ptCount val="15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'1０,1１就業人'!$K$22:$K$37</c15:sqref>
                  </c15:fullRef>
                </c:ext>
              </c:extLst>
              <c:f>'1０,1１就業人'!$K$23:$K$37</c:f>
              <c:numCache>
                <c:formatCode>_(* #,##0_);_(* \(#,##0\);_(* "-"_);_(@_)</c:formatCode>
                <c:ptCount val="15"/>
                <c:pt idx="0">
                  <c:v>103</c:v>
                </c:pt>
                <c:pt idx="1">
                  <c:v>491</c:v>
                </c:pt>
                <c:pt idx="2">
                  <c:v>346</c:v>
                </c:pt>
                <c:pt idx="3">
                  <c:v>321</c:v>
                </c:pt>
                <c:pt idx="4">
                  <c:v>278</c:v>
                </c:pt>
                <c:pt idx="5">
                  <c:v>281</c:v>
                </c:pt>
                <c:pt idx="6">
                  <c:v>250</c:v>
                </c:pt>
                <c:pt idx="7">
                  <c:v>198</c:v>
                </c:pt>
                <c:pt idx="8">
                  <c:v>183</c:v>
                </c:pt>
                <c:pt idx="9">
                  <c:v>175</c:v>
                </c:pt>
                <c:pt idx="10">
                  <c:v>195</c:v>
                </c:pt>
                <c:pt idx="11">
                  <c:v>133</c:v>
                </c:pt>
                <c:pt idx="12">
                  <c:v>95</c:v>
                </c:pt>
                <c:pt idx="13">
                  <c:v>59</c:v>
                </c:pt>
                <c:pt idx="1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41-4223-85DA-BCC2DB45D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755443400"/>
        <c:axId val="755442088"/>
      </c:barChart>
      <c:barChart>
        <c:barDir val="col"/>
        <c:grouping val="clustered"/>
        <c:varyColors val="0"/>
        <c:ser>
          <c:idx val="4"/>
          <c:order val="4"/>
          <c:tx>
            <c:strRef>
              <c:f>'1０,1１就業人'!$L$21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'1０,1１就業人'!$G$22:$G$37</c15:sqref>
                  </c15:fullRef>
                </c:ext>
              </c:extLst>
              <c:f>'1０,1１就業人'!$G$23:$G$37</c:f>
              <c:strCache>
                <c:ptCount val="15"/>
                <c:pt idx="0">
                  <c:v>15～19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80～84</c:v>
                </c:pt>
                <c:pt idx="14">
                  <c:v>85歳以上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'1０,1１就業人'!$L$22:$L$37</c15:sqref>
                  </c15:fullRef>
                </c:ext>
              </c:extLst>
              <c:f>'1０,1１就業人'!$L$23:$L$37</c:f>
              <c:numCache>
                <c:formatCode>_(* #,##0_);_(* \(#,##0\);_(* "-"_);_(@_)</c:formatCode>
                <c:ptCount val="15"/>
                <c:pt idx="0">
                  <c:v>1674</c:v>
                </c:pt>
                <c:pt idx="1">
                  <c:v>7294</c:v>
                </c:pt>
                <c:pt idx="2">
                  <c:v>7321</c:v>
                </c:pt>
                <c:pt idx="3">
                  <c:v>8187</c:v>
                </c:pt>
                <c:pt idx="4">
                  <c:v>9444</c:v>
                </c:pt>
                <c:pt idx="5">
                  <c:v>11463</c:v>
                </c:pt>
                <c:pt idx="6">
                  <c:v>9876</c:v>
                </c:pt>
                <c:pt idx="7">
                  <c:v>9043</c:v>
                </c:pt>
                <c:pt idx="8">
                  <c:v>7961</c:v>
                </c:pt>
                <c:pt idx="9">
                  <c:v>7101</c:v>
                </c:pt>
                <c:pt idx="10">
                  <c:v>5541</c:v>
                </c:pt>
                <c:pt idx="11">
                  <c:v>2761</c:v>
                </c:pt>
                <c:pt idx="12">
                  <c:v>1330</c:v>
                </c:pt>
                <c:pt idx="13">
                  <c:v>731</c:v>
                </c:pt>
                <c:pt idx="14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41-4223-85DA-BCC2DB45D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776153856"/>
        <c:axId val="776155824"/>
      </c:barChart>
      <c:catAx>
        <c:axId val="75544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5442088"/>
        <c:crosses val="autoZero"/>
        <c:auto val="1"/>
        <c:lblAlgn val="ctr"/>
        <c:lblOffset val="100"/>
        <c:noMultiLvlLbl val="0"/>
      </c:catAx>
      <c:valAx>
        <c:axId val="755442088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5443400"/>
        <c:crosses val="autoZero"/>
        <c:crossBetween val="between"/>
      </c:valAx>
      <c:valAx>
        <c:axId val="776155824"/>
        <c:scaling>
          <c:orientation val="minMax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776153856"/>
        <c:crosses val="max"/>
        <c:crossBetween val="between"/>
      </c:valAx>
      <c:catAx>
        <c:axId val="77615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61558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86-4A88-A6EA-D59D144CE173}"/>
            </c:ext>
          </c:extLst>
        </c:ser>
        <c:ser>
          <c:idx val="1"/>
          <c:order val="1"/>
          <c:tx>
            <c:v/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86-4A88-A6EA-D59D144CE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89056"/>
        <c:axId val="118190848"/>
      </c:barChart>
      <c:catAx>
        <c:axId val="118189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190848"/>
        <c:crosses val="autoZero"/>
        <c:auto val="1"/>
        <c:lblAlgn val="ctr"/>
        <c:lblOffset val="100"/>
        <c:tickMarkSkip val="1"/>
        <c:noMultiLvlLbl val="0"/>
      </c:catAx>
      <c:valAx>
        <c:axId val="118190848"/>
        <c:scaling>
          <c:orientation val="minMax"/>
          <c:max val="1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189056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住宅の建て方別一般世帯数</a:t>
            </a:r>
          </a:p>
        </c:rich>
      </c:tx>
      <c:layout>
        <c:manualLayout>
          <c:xMode val="edge"/>
          <c:yMode val="edge"/>
          <c:x val="0.36597222222222231"/>
          <c:y val="7.95003550723005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757217847769028"/>
          <c:y val="6.1815724612330508E-2"/>
          <c:w val="0.8639365972343418"/>
          <c:h val="0.61031806168267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'1２,1３住宅'!$M$32</c:f>
              <c:strCache>
                <c:ptCount val="1"/>
                <c:pt idx="0">
                  <c:v>一戸建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'1２,1３住宅'!$L$33:$L$36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(令2）</c:v>
                </c:pt>
              </c:strCache>
            </c:strRef>
          </c:cat>
          <c:val>
            <c:numRef>
              <c:f>'1２,1３住宅'!$M$33:$M$36</c:f>
              <c:numCache>
                <c:formatCode>#,##0_);[Red]\(#,##0\)</c:formatCode>
                <c:ptCount val="4"/>
                <c:pt idx="0">
                  <c:v>43478</c:v>
                </c:pt>
                <c:pt idx="1">
                  <c:v>44940</c:v>
                </c:pt>
                <c:pt idx="2">
                  <c:v>46643</c:v>
                </c:pt>
                <c:pt idx="3">
                  <c:v>49016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C-4797-A027-D79FC2B76003}"/>
            </c:ext>
          </c:extLst>
        </c:ser>
        <c:ser>
          <c:idx val="1"/>
          <c:order val="1"/>
          <c:tx>
            <c:strRef>
              <c:f>'1２,1３住宅'!$N$32</c:f>
              <c:strCache>
                <c:ptCount val="1"/>
                <c:pt idx="0">
                  <c:v>長屋建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'1２,1３住宅'!$L$33:$L$36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(令2）</c:v>
                </c:pt>
              </c:strCache>
            </c:strRef>
          </c:cat>
          <c:val>
            <c:numRef>
              <c:f>'1２,1３住宅'!$N$33:$N$36</c:f>
              <c:numCache>
                <c:formatCode>#,##0_);[Red]\(#,##0\)</c:formatCode>
                <c:ptCount val="4"/>
                <c:pt idx="0">
                  <c:v>1269</c:v>
                </c:pt>
                <c:pt idx="1">
                  <c:v>1194</c:v>
                </c:pt>
                <c:pt idx="2">
                  <c:v>1326</c:v>
                </c:pt>
                <c:pt idx="3">
                  <c:v>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C-4797-A027-D79FC2B76003}"/>
            </c:ext>
          </c:extLst>
        </c:ser>
        <c:ser>
          <c:idx val="2"/>
          <c:order val="2"/>
          <c:tx>
            <c:strRef>
              <c:f>'1２,1３住宅'!$O$32</c:f>
              <c:strCache>
                <c:ptCount val="1"/>
                <c:pt idx="0">
                  <c:v>共同住宅 １，2階建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'1２,1３住宅'!$L$33:$L$36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(令2）</c:v>
                </c:pt>
              </c:strCache>
            </c:strRef>
          </c:cat>
          <c:val>
            <c:numRef>
              <c:f>'1２,1３住宅'!$O$33:$O$36</c:f>
              <c:numCache>
                <c:formatCode>#,##0_);[Red]\(#,##0\)</c:formatCode>
                <c:ptCount val="4"/>
                <c:pt idx="0">
                  <c:v>12350</c:v>
                </c:pt>
                <c:pt idx="1">
                  <c:v>12644</c:v>
                </c:pt>
                <c:pt idx="2">
                  <c:v>12897</c:v>
                </c:pt>
                <c:pt idx="3">
                  <c:v>14453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8C-4797-A027-D79FC2B76003}"/>
            </c:ext>
          </c:extLst>
        </c:ser>
        <c:ser>
          <c:idx val="3"/>
          <c:order val="3"/>
          <c:tx>
            <c:strRef>
              <c:f>'1２,1３住宅'!$P$32</c:f>
              <c:strCache>
                <c:ptCount val="1"/>
                <c:pt idx="0">
                  <c:v>共同住宅 3～5階建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'1２,1３住宅'!$L$33:$L$36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(令2）</c:v>
                </c:pt>
              </c:strCache>
            </c:strRef>
          </c:cat>
          <c:val>
            <c:numRef>
              <c:f>'1２,1３住宅'!$P$33:$P$36</c:f>
              <c:numCache>
                <c:formatCode>#,##0_);[Red]\(#,##0\)</c:formatCode>
                <c:ptCount val="4"/>
                <c:pt idx="0">
                  <c:v>12702</c:v>
                </c:pt>
                <c:pt idx="1">
                  <c:v>14357</c:v>
                </c:pt>
                <c:pt idx="2">
                  <c:v>15251</c:v>
                </c:pt>
                <c:pt idx="3">
                  <c:v>16443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8C-4797-A027-D79FC2B76003}"/>
            </c:ext>
          </c:extLst>
        </c:ser>
        <c:ser>
          <c:idx val="4"/>
          <c:order val="4"/>
          <c:tx>
            <c:strRef>
              <c:f>'1２,1３住宅'!$Q$32</c:f>
              <c:strCache>
                <c:ptCount val="1"/>
                <c:pt idx="0">
                  <c:v>共同住宅 6～10階建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'1２,1３住宅'!$L$33:$L$36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(令2）</c:v>
                </c:pt>
              </c:strCache>
            </c:strRef>
          </c:cat>
          <c:val>
            <c:numRef>
              <c:f>'1２,1３住宅'!$Q$33:$Q$36</c:f>
              <c:numCache>
                <c:formatCode>#,##0_);[Red]\(#,##0\)</c:formatCode>
                <c:ptCount val="4"/>
                <c:pt idx="0">
                  <c:v>2713</c:v>
                </c:pt>
                <c:pt idx="1">
                  <c:v>3255</c:v>
                </c:pt>
                <c:pt idx="2">
                  <c:v>3731</c:v>
                </c:pt>
                <c:pt idx="3">
                  <c:v>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A-45FF-B9BB-AAB4D652764B}"/>
            </c:ext>
          </c:extLst>
        </c:ser>
        <c:ser>
          <c:idx val="5"/>
          <c:order val="5"/>
          <c:tx>
            <c:strRef>
              <c:f>'1２,1３住宅'!$R$32</c:f>
              <c:strCache>
                <c:ptCount val="1"/>
                <c:pt idx="0">
                  <c:v>共同住宅 11階建以上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'1２,1３住宅'!$L$33:$L$36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(令2）</c:v>
                </c:pt>
              </c:strCache>
            </c:strRef>
          </c:cat>
          <c:val>
            <c:numRef>
              <c:f>'1２,1３住宅'!$R$33:$R$36</c:f>
              <c:numCache>
                <c:formatCode>#,##0_);[Red]\(#,##0\)</c:formatCode>
                <c:ptCount val="4"/>
                <c:pt idx="0">
                  <c:v>1283</c:v>
                </c:pt>
                <c:pt idx="1">
                  <c:v>1992</c:v>
                </c:pt>
                <c:pt idx="2">
                  <c:v>2242</c:v>
                </c:pt>
                <c:pt idx="3">
                  <c:v>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0A-45FF-B9BB-AAB4D6527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91872"/>
        <c:axId val="118593792"/>
      </c:barChart>
      <c:catAx>
        <c:axId val="118591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>
                    <a:solidFill>
                      <a:sysClr val="windowText" lastClr="000000"/>
                    </a:solidFill>
                  </a:rPr>
                  <a:t>（世帯）</a:t>
                </a:r>
              </a:p>
            </c:rich>
          </c:tx>
          <c:layout>
            <c:manualLayout>
              <c:xMode val="edge"/>
              <c:yMode val="edge"/>
              <c:x val="4.9322369860017513E-2"/>
              <c:y val="1.73035501838161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593792"/>
        <c:crosses val="autoZero"/>
        <c:auto val="1"/>
        <c:lblAlgn val="ctr"/>
        <c:lblOffset val="100"/>
        <c:noMultiLvlLbl val="0"/>
      </c:catAx>
      <c:valAx>
        <c:axId val="118593792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591872"/>
        <c:crosses val="autoZero"/>
        <c:crossBetween val="between"/>
        <c:majorUnit val="1000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46" l="0.75" r="0.75" t="1" header="0.5" footer="0.5"/>
    <c:pageSetup paperSize="9" orientation="landscape" horizontalDpi="300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b="0">
                <a:solidFill>
                  <a:sysClr val="windowText" lastClr="000000"/>
                </a:solidFill>
              </a:rPr>
              <a:t>住宅の所有状況</a:t>
            </a:r>
          </a:p>
        </c:rich>
      </c:tx>
      <c:layout>
        <c:manualLayout>
          <c:xMode val="edge"/>
          <c:yMode val="edge"/>
          <c:x val="0.41437363298337709"/>
          <c:y val="1.1441694788151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05928387391942E-2"/>
          <c:y val="9.8398169336384442E-2"/>
          <c:w val="0.73786444663167106"/>
          <c:h val="0.7900302664869594"/>
        </c:manualLayout>
      </c:layout>
      <c:lineChart>
        <c:grouping val="standard"/>
        <c:varyColors val="0"/>
        <c:ser>
          <c:idx val="0"/>
          <c:order val="0"/>
          <c:tx>
            <c:strRef>
              <c:f>'1２,1３住宅'!$M$8</c:f>
              <c:strCache>
                <c:ptCount val="1"/>
                <c:pt idx="0">
                  <c:v>持ち家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450810028056819E-2"/>
                  <c:y val="-8.000857035727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F7-4A35-A8B2-236870197409}"/>
                </c:ext>
              </c:extLst>
            </c:dLbl>
            <c:dLbl>
              <c:idx val="1"/>
              <c:layout>
                <c:manualLayout>
                  <c:x val="-3.4359670558421575E-2"/>
                  <c:y val="-4.8998071669612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F7-4A35-A8B2-236870197409}"/>
                </c:ext>
              </c:extLst>
            </c:dLbl>
            <c:dLbl>
              <c:idx val="2"/>
              <c:layout>
                <c:manualLayout>
                  <c:x val="-3.0651340996168581E-2"/>
                  <c:y val="-4.7619047619047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4F7-4A35-A8B2-236870197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'1２,1３住宅'!$L$10:$L$13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 令2）</c:v>
                </c:pt>
              </c:strCache>
            </c:strRef>
          </c:cat>
          <c:val>
            <c:numRef>
              <c:f>'1２,1３住宅'!$M$10:$M$13</c:f>
              <c:numCache>
                <c:formatCode>#,##0_);[Red]\(#,##0\)</c:formatCode>
                <c:ptCount val="4"/>
                <c:pt idx="0">
                  <c:v>43006</c:v>
                </c:pt>
                <c:pt idx="1">
                  <c:v>45397</c:v>
                </c:pt>
                <c:pt idx="2">
                  <c:v>47542</c:v>
                </c:pt>
                <c:pt idx="3">
                  <c:v>50293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F7-4A35-A8B2-236870197409}"/>
            </c:ext>
          </c:extLst>
        </c:ser>
        <c:ser>
          <c:idx val="2"/>
          <c:order val="1"/>
          <c:tx>
            <c:strRef>
              <c:f>'1２,1３住宅'!$O$8</c:f>
              <c:strCache>
                <c:ptCount val="1"/>
                <c:pt idx="0">
                  <c:v>民営の借家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2.0408163265306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4F7-4A35-A8B2-236870197409}"/>
                </c:ext>
              </c:extLst>
            </c:dLbl>
            <c:dLbl>
              <c:idx val="1"/>
              <c:layout>
                <c:manualLayout>
                  <c:x val="-3.4482758620689655E-2"/>
                  <c:y val="-5.102040816326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4F7-4A35-A8B2-236870197409}"/>
                </c:ext>
              </c:extLst>
            </c:dLbl>
            <c:dLbl>
              <c:idx val="2"/>
              <c:layout>
                <c:manualLayout>
                  <c:x val="5.7471264367816091E-3"/>
                  <c:y val="3.7414965986394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4F7-4A35-A8B2-236870197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'1２,1３住宅'!$L$10:$L$13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 令2）</c:v>
                </c:pt>
              </c:strCache>
            </c:strRef>
          </c:cat>
          <c:val>
            <c:numRef>
              <c:f>'1２,1３住宅'!$O$10:$O$13</c:f>
              <c:numCache>
                <c:formatCode>#,##0_);[Red]\(#,##0\)</c:formatCode>
                <c:ptCount val="4"/>
                <c:pt idx="0">
                  <c:v>26593</c:v>
                </c:pt>
                <c:pt idx="1">
                  <c:v>28321</c:v>
                </c:pt>
                <c:pt idx="2">
                  <c:v>31041</c:v>
                </c:pt>
                <c:pt idx="3">
                  <c:v>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F7-4A35-A8B2-236870197409}"/>
            </c:ext>
          </c:extLst>
        </c:ser>
        <c:ser>
          <c:idx val="3"/>
          <c:order val="2"/>
          <c:tx>
            <c:strRef>
              <c:f>'1２,1３住宅'!$P$8</c:f>
              <c:strCache>
                <c:ptCount val="1"/>
                <c:pt idx="0">
                  <c:v>給与住宅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9194808263110339E-3"/>
                  <c:y val="-2.6351946281314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4F7-4A35-A8B2-236870197409}"/>
                </c:ext>
              </c:extLst>
            </c:dLbl>
            <c:dLbl>
              <c:idx val="1"/>
              <c:layout>
                <c:manualLayout>
                  <c:x val="-1.3506661033551526E-2"/>
                  <c:y val="-2.3675862027544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4F7-4A35-A8B2-236870197409}"/>
                </c:ext>
              </c:extLst>
            </c:dLbl>
            <c:dLbl>
              <c:idx val="2"/>
              <c:layout>
                <c:manualLayout>
                  <c:x val="-1.6564786969817856E-2"/>
                  <c:y val="-2.636275728691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4F7-4A35-A8B2-236870197409}"/>
                </c:ext>
              </c:extLst>
            </c:dLbl>
            <c:dLbl>
              <c:idx val="3"/>
              <c:layout>
                <c:manualLayout>
                  <c:x val="-1.6564804364136085E-2"/>
                  <c:y val="-2.659171036114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4F7-4A35-A8B2-23687019740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F7-4A35-A8B2-236870197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'1２,1３住宅'!$L$10:$L$13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 令2）</c:v>
                </c:pt>
              </c:strCache>
            </c:strRef>
          </c:cat>
          <c:val>
            <c:numRef>
              <c:f>'1２,1３住宅'!$P$10:$P$13</c:f>
              <c:numCache>
                <c:formatCode>#,##0_);[Red]\(#,##0\)</c:formatCode>
                <c:ptCount val="4"/>
                <c:pt idx="0">
                  <c:v>2614</c:v>
                </c:pt>
                <c:pt idx="1">
                  <c:v>3247</c:v>
                </c:pt>
                <c:pt idx="2">
                  <c:v>2273</c:v>
                </c:pt>
                <c:pt idx="3">
                  <c:v>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4F7-4A35-A8B2-236870197409}"/>
            </c:ext>
          </c:extLst>
        </c:ser>
        <c:ser>
          <c:idx val="1"/>
          <c:order val="3"/>
          <c:tx>
            <c:strRef>
              <c:f>'1２,1３住宅'!$N$8</c:f>
              <c:strCache>
                <c:ptCount val="1"/>
                <c:pt idx="0">
                  <c:v>公営・公団・
公社の借家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7403196432755831E-3"/>
                  <c:y val="1.9960207107410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4F7-4A35-A8B2-236870197409}"/>
                </c:ext>
              </c:extLst>
            </c:dLbl>
            <c:dLbl>
              <c:idx val="1"/>
              <c:layout>
                <c:manualLayout>
                  <c:x val="3.8314176245210726E-3"/>
                  <c:y val="1.700680272108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F7-4A35-A8B2-236870197409}"/>
                </c:ext>
              </c:extLst>
            </c:dLbl>
            <c:dLbl>
              <c:idx val="2"/>
              <c:layout>
                <c:manualLayout>
                  <c:x val="-6.9612785731023958E-3"/>
                  <c:y val="1.685743696897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4F7-4A35-A8B2-236870197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'1２,1３住宅'!$L$10:$L$13</c:f>
              <c:strCache>
                <c:ptCount val="4"/>
                <c:pt idx="0">
                  <c:v>2005
(平17）</c:v>
                </c:pt>
                <c:pt idx="1">
                  <c:v>2010
(平22）</c:v>
                </c:pt>
                <c:pt idx="2">
                  <c:v>2015
(平27）</c:v>
                </c:pt>
                <c:pt idx="3">
                  <c:v>2020
( 令2）</c:v>
                </c:pt>
              </c:strCache>
            </c:strRef>
          </c:cat>
          <c:val>
            <c:numRef>
              <c:f>'1２,1３住宅'!$N$10:$N$13</c:f>
              <c:numCache>
                <c:formatCode>#,##0_);[Red]\(#,##0\)</c:formatCode>
                <c:ptCount val="4"/>
                <c:pt idx="0">
                  <c:v>1642</c:v>
                </c:pt>
                <c:pt idx="1">
                  <c:v>1535</c:v>
                </c:pt>
                <c:pt idx="2">
                  <c:v>1340</c:v>
                </c:pt>
                <c:pt idx="3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F7-4A35-A8B2-236870197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09248"/>
        <c:axId val="118310784"/>
      </c:lineChart>
      <c:catAx>
        <c:axId val="1183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31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1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900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（世帯）</a:t>
                </a:r>
              </a:p>
              <a:p>
                <a:pPr>
                  <a:defRPr/>
                </a:pPr>
                <a:endParaRPr lang="ja-JP"/>
              </a:p>
            </c:rich>
          </c:tx>
          <c:layout>
            <c:manualLayout>
              <c:xMode val="edge"/>
              <c:yMode val="edge"/>
              <c:x val="9.5725802362723739E-3"/>
              <c:y val="2.51706690020024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30924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農家数・経営耕地面積の推移</a:t>
            </a:r>
          </a:p>
        </c:rich>
      </c:tx>
      <c:layout>
        <c:manualLayout>
          <c:xMode val="edge"/>
          <c:yMode val="edge"/>
          <c:x val="0.34313249453856881"/>
          <c:y val="2.0842996210488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567738301262284"/>
          <c:y val="0.12595685455810718"/>
          <c:w val="0.6856815001783314"/>
          <c:h val="0.52331245650661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'1４,1５農業'!$K$5</c:f>
              <c:strCache>
                <c:ptCount val="1"/>
                <c:pt idx="0">
                  <c:v>経営耕地面積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'1４,1５農業'!$L$4:$O$4</c:f>
              <c:strCache>
                <c:ptCount val="4"/>
                <c:pt idx="0">
                  <c:v>2000
（平12）</c:v>
                </c:pt>
                <c:pt idx="1">
                  <c:v>2005
(平17）</c:v>
                </c:pt>
                <c:pt idx="2">
                  <c:v>2010
（平22）</c:v>
                </c:pt>
                <c:pt idx="3">
                  <c:v>2015
（平27）</c:v>
                </c:pt>
              </c:strCache>
            </c:strRef>
          </c:cat>
          <c:val>
            <c:numRef>
              <c:f>'1４,1５農業'!$L$5:$O$5</c:f>
              <c:numCache>
                <c:formatCode>#,##0_);[Red]\(#,##0\)</c:formatCode>
                <c:ptCount val="4"/>
                <c:pt idx="0">
                  <c:v>6600</c:v>
                </c:pt>
                <c:pt idx="1">
                  <c:v>5670</c:v>
                </c:pt>
                <c:pt idx="2">
                  <c:v>4366</c:v>
                </c:pt>
                <c:pt idx="3">
                  <c:v>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7-48F2-8836-E395830F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05280"/>
        <c:axId val="115906816"/>
      </c:barChart>
      <c:lineChart>
        <c:grouping val="standard"/>
        <c:varyColors val="0"/>
        <c:ser>
          <c:idx val="4"/>
          <c:order val="1"/>
          <c:tx>
            <c:strRef>
              <c:f>'1４,1５農業'!$K$6</c:f>
              <c:strCache>
                <c:ptCount val="1"/>
                <c:pt idx="0">
                  <c:v>専業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</c:marker>
          <c:cat>
            <c:strRef>
              <c:f>'1４,1５農業'!$L$4:$O$4</c:f>
              <c:strCache>
                <c:ptCount val="4"/>
                <c:pt idx="0">
                  <c:v>2000
（平12）</c:v>
                </c:pt>
                <c:pt idx="1">
                  <c:v>2005
(平17）</c:v>
                </c:pt>
                <c:pt idx="2">
                  <c:v>2010
（平22）</c:v>
                </c:pt>
                <c:pt idx="3">
                  <c:v>2015
（平27）</c:v>
                </c:pt>
              </c:strCache>
            </c:strRef>
          </c:cat>
          <c:val>
            <c:numRef>
              <c:f>'1４,1５農業'!$L$6:$O$6</c:f>
              <c:numCache>
                <c:formatCode>#,##0_);[Red]\(#,##0\)</c:formatCode>
                <c:ptCount val="4"/>
                <c:pt idx="0">
                  <c:v>1441</c:v>
                </c:pt>
                <c:pt idx="1">
                  <c:v>1448</c:v>
                </c:pt>
                <c:pt idx="2">
                  <c:v>1477</c:v>
                </c:pt>
                <c:pt idx="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7-48F2-8836-E395830FB9B2}"/>
            </c:ext>
          </c:extLst>
        </c:ser>
        <c:ser>
          <c:idx val="0"/>
          <c:order val="2"/>
          <c:tx>
            <c:strRef>
              <c:f>'1４,1５農業'!$K$7</c:f>
              <c:strCache>
                <c:ptCount val="1"/>
                <c:pt idx="0">
                  <c:v>第1種兼業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marker>
          <c:cat>
            <c:strRef>
              <c:f>'1４,1５農業'!$L$4:$O$4</c:f>
              <c:strCache>
                <c:ptCount val="4"/>
                <c:pt idx="0">
                  <c:v>2000
（平12）</c:v>
                </c:pt>
                <c:pt idx="1">
                  <c:v>2005
(平17）</c:v>
                </c:pt>
                <c:pt idx="2">
                  <c:v>2010
（平22）</c:v>
                </c:pt>
                <c:pt idx="3">
                  <c:v>2015
（平27）</c:v>
                </c:pt>
              </c:strCache>
            </c:strRef>
          </c:cat>
          <c:val>
            <c:numRef>
              <c:f>'1４,1５農業'!$L$7:$O$7</c:f>
              <c:numCache>
                <c:formatCode>#,##0_);[Red]\(#,##0\)</c:formatCode>
                <c:ptCount val="4"/>
                <c:pt idx="0">
                  <c:v>411</c:v>
                </c:pt>
                <c:pt idx="1">
                  <c:v>336</c:v>
                </c:pt>
                <c:pt idx="2">
                  <c:v>200</c:v>
                </c:pt>
                <c:pt idx="3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87-48F2-8836-E395830FB9B2}"/>
            </c:ext>
          </c:extLst>
        </c:ser>
        <c:ser>
          <c:idx val="2"/>
          <c:order val="3"/>
          <c:tx>
            <c:strRef>
              <c:f>'1４,1５農業'!$K$8</c:f>
              <c:strCache>
                <c:ptCount val="1"/>
                <c:pt idx="0">
                  <c:v>第2種兼業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 cap="flat" cmpd="sng" algn="ctr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'1４,1５農業'!$L$4:$O$4</c:f>
              <c:strCache>
                <c:ptCount val="4"/>
                <c:pt idx="0">
                  <c:v>2000
（平12）</c:v>
                </c:pt>
                <c:pt idx="1">
                  <c:v>2005
(平17）</c:v>
                </c:pt>
                <c:pt idx="2">
                  <c:v>2010
（平22）</c:v>
                </c:pt>
                <c:pt idx="3">
                  <c:v>2015
（平27）</c:v>
                </c:pt>
              </c:strCache>
            </c:strRef>
          </c:cat>
          <c:val>
            <c:numRef>
              <c:f>'1４,1５農業'!$L$8:$O$8</c:f>
              <c:numCache>
                <c:formatCode>#,##0_);[Red]\(#,##0\)</c:formatCode>
                <c:ptCount val="4"/>
                <c:pt idx="0">
                  <c:v>5451</c:v>
                </c:pt>
                <c:pt idx="1">
                  <c:v>4440</c:v>
                </c:pt>
                <c:pt idx="2">
                  <c:v>3374</c:v>
                </c:pt>
                <c:pt idx="3">
                  <c:v>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87-48F2-8836-E395830FB9B2}"/>
            </c:ext>
          </c:extLst>
        </c:ser>
        <c:ser>
          <c:idx val="3"/>
          <c:order val="4"/>
          <c:tx>
            <c:strRef>
              <c:f>'1４,1５農業'!$K$9</c:f>
              <c:strCache>
                <c:ptCount val="1"/>
                <c:pt idx="0">
                  <c:v>自給的農家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'1４,1５農業'!$L$4:$O$4</c:f>
              <c:strCache>
                <c:ptCount val="4"/>
                <c:pt idx="0">
                  <c:v>2000
（平12）</c:v>
                </c:pt>
                <c:pt idx="1">
                  <c:v>2005
(平17）</c:v>
                </c:pt>
                <c:pt idx="2">
                  <c:v>2010
（平22）</c:v>
                </c:pt>
                <c:pt idx="3">
                  <c:v>2015
（平27）</c:v>
                </c:pt>
              </c:strCache>
            </c:strRef>
          </c:cat>
          <c:val>
            <c:numRef>
              <c:f>'1４,1５農業'!$L$9:$O$9</c:f>
              <c:numCache>
                <c:formatCode>#,##0_);[Red]\(#,##0\)</c:formatCode>
                <c:ptCount val="4"/>
                <c:pt idx="0" formatCode="#,##0">
                  <c:v>2080</c:v>
                </c:pt>
                <c:pt idx="1">
                  <c:v>2441</c:v>
                </c:pt>
                <c:pt idx="2">
                  <c:v>2652</c:v>
                </c:pt>
                <c:pt idx="3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87-48F2-8836-E395830F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80704"/>
        <c:axId val="115882624"/>
      </c:lineChart>
      <c:catAx>
        <c:axId val="1158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882624"/>
        <c:crosses val="autoZero"/>
        <c:auto val="1"/>
        <c:lblAlgn val="ctr"/>
        <c:lblOffset val="100"/>
        <c:tickMarkSkip val="1"/>
        <c:noMultiLvlLbl val="0"/>
      </c:catAx>
      <c:valAx>
        <c:axId val="115882624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>
                    <a:solidFill>
                      <a:sysClr val="windowText" lastClr="000000"/>
                    </a:solidFill>
                  </a:rPr>
                  <a:t>（戸）</a:t>
                </a:r>
              </a:p>
            </c:rich>
          </c:tx>
          <c:layout>
            <c:manualLayout>
              <c:xMode val="edge"/>
              <c:yMode val="edge"/>
              <c:x val="0.16499565166294511"/>
              <c:y val="5.63674321503131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880704"/>
        <c:crosses val="autoZero"/>
        <c:crossBetween val="between"/>
        <c:majorUnit val="1000"/>
      </c:valAx>
      <c:catAx>
        <c:axId val="115905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5906816"/>
        <c:crosses val="autoZero"/>
        <c:auto val="1"/>
        <c:lblAlgn val="ctr"/>
        <c:lblOffset val="100"/>
        <c:noMultiLvlLbl val="0"/>
      </c:catAx>
      <c:valAx>
        <c:axId val="115906816"/>
        <c:scaling>
          <c:orientation val="minMax"/>
          <c:max val="9000"/>
          <c:min val="0"/>
        </c:scaling>
        <c:delete val="0"/>
        <c:axPos val="r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905280"/>
        <c:crosses val="max"/>
        <c:crossBetween val="between"/>
        <c:majorUnit val="1000"/>
        <c:minorUnit val="50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74803149606299213" l="0.70866141732283472" r="0.70866141732283472" t="0.74803149606299213" header="0.51181102362204722" footer="0.51181102362204722"/>
    <c:pageSetup paperSize="9" orientation="portrait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年齢別農家世帯員数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'1４,1５農業'!$L$49:$L$50</c:f>
              <c:strCache>
                <c:ptCount val="2"/>
                <c:pt idx="0">
                  <c:v>1995</c:v>
                </c:pt>
                <c:pt idx="1">
                  <c:v>（平7）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'1４,1５農業'!$K$51:$K$64</c15:sqref>
                  </c15:fullRef>
                </c:ext>
              </c:extLst>
              <c:f>'1４,1５農業'!$K$52:$K$64</c:f>
              <c:strCache>
                <c:ptCount val="13"/>
                <c:pt idx="0">
                  <c:v>14歳以下</c:v>
                </c:pt>
                <c:pt idx="1">
                  <c:v>15～19歳</c:v>
                </c:pt>
                <c:pt idx="2">
                  <c:v>20～24歳</c:v>
                </c:pt>
                <c:pt idx="3">
                  <c:v>25～29歳</c:v>
                </c:pt>
                <c:pt idx="4">
                  <c:v>30～34歳</c:v>
                </c:pt>
                <c:pt idx="5">
                  <c:v>35～39歳</c:v>
                </c:pt>
                <c:pt idx="6">
                  <c:v>40～44歳</c:v>
                </c:pt>
                <c:pt idx="7">
                  <c:v>45～49歳</c:v>
                </c:pt>
                <c:pt idx="8">
                  <c:v>50～54歳</c:v>
                </c:pt>
                <c:pt idx="9">
                  <c:v>55～59歳</c:v>
                </c:pt>
                <c:pt idx="10">
                  <c:v>60～64歳</c:v>
                </c:pt>
                <c:pt idx="11">
                  <c:v>65～69歳</c:v>
                </c:pt>
                <c:pt idx="12">
                  <c:v>70歳以上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'1４,1５農業'!$L$51:$L$64</c15:sqref>
                  </c15:fullRef>
                </c:ext>
              </c:extLst>
              <c:f>'1４,1５農業'!$L$52:$L$64</c:f>
              <c:numCache>
                <c:formatCode>_(* #,##0_);_(* \(#,##0\);_(* "-"_);_(@_)</c:formatCode>
                <c:ptCount val="13"/>
                <c:pt idx="0">
                  <c:v>2526</c:v>
                </c:pt>
                <c:pt idx="1">
                  <c:v>1375</c:v>
                </c:pt>
                <c:pt idx="2">
                  <c:v>1346</c:v>
                </c:pt>
                <c:pt idx="3">
                  <c:v>904</c:v>
                </c:pt>
                <c:pt idx="4">
                  <c:v>880</c:v>
                </c:pt>
                <c:pt idx="5">
                  <c:v>1106</c:v>
                </c:pt>
                <c:pt idx="6">
                  <c:v>1484</c:v>
                </c:pt>
                <c:pt idx="7">
                  <c:v>1756</c:v>
                </c:pt>
                <c:pt idx="8">
                  <c:v>1475</c:v>
                </c:pt>
                <c:pt idx="9">
                  <c:v>1385</c:v>
                </c:pt>
                <c:pt idx="10">
                  <c:v>1727</c:v>
                </c:pt>
                <c:pt idx="11">
                  <c:v>1713</c:v>
                </c:pt>
                <c:pt idx="12">
                  <c:v>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7-40EC-B114-E460A3E93F48}"/>
            </c:ext>
          </c:extLst>
        </c:ser>
        <c:ser>
          <c:idx val="1"/>
          <c:order val="1"/>
          <c:tx>
            <c:strRef>
              <c:f>'1４,1５農業'!$M$49:$M$50</c:f>
              <c:strCache>
                <c:ptCount val="2"/>
                <c:pt idx="0">
                  <c:v>2000</c:v>
                </c:pt>
                <c:pt idx="1">
                  <c:v>（平12）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'1４,1５農業'!$K$51:$K$64</c15:sqref>
                  </c15:fullRef>
                </c:ext>
              </c:extLst>
              <c:f>'1４,1５農業'!$K$52:$K$64</c:f>
              <c:strCache>
                <c:ptCount val="13"/>
                <c:pt idx="0">
                  <c:v>14歳以下</c:v>
                </c:pt>
                <c:pt idx="1">
                  <c:v>15～19歳</c:v>
                </c:pt>
                <c:pt idx="2">
                  <c:v>20～24歳</c:v>
                </c:pt>
                <c:pt idx="3">
                  <c:v>25～29歳</c:v>
                </c:pt>
                <c:pt idx="4">
                  <c:v>30～34歳</c:v>
                </c:pt>
                <c:pt idx="5">
                  <c:v>35～39歳</c:v>
                </c:pt>
                <c:pt idx="6">
                  <c:v>40～44歳</c:v>
                </c:pt>
                <c:pt idx="7">
                  <c:v>45～49歳</c:v>
                </c:pt>
                <c:pt idx="8">
                  <c:v>50～54歳</c:v>
                </c:pt>
                <c:pt idx="9">
                  <c:v>55～59歳</c:v>
                </c:pt>
                <c:pt idx="10">
                  <c:v>60～64歳</c:v>
                </c:pt>
                <c:pt idx="11">
                  <c:v>65～69歳</c:v>
                </c:pt>
                <c:pt idx="12">
                  <c:v>70歳以上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'1４,1５農業'!$M$51:$M$64</c15:sqref>
                  </c15:fullRef>
                </c:ext>
              </c:extLst>
              <c:f>'1４,1５農業'!$M$52:$M$64</c:f>
              <c:numCache>
                <c:formatCode>_(* #,##0_);_(* \(#,##0\);_(* "-"_);_(@_)</c:formatCode>
                <c:ptCount val="13"/>
                <c:pt idx="0">
                  <c:v>3754</c:v>
                </c:pt>
                <c:pt idx="1">
                  <c:v>1996</c:v>
                </c:pt>
                <c:pt idx="2">
                  <c:v>1992</c:v>
                </c:pt>
                <c:pt idx="3">
                  <c:v>1634</c:v>
                </c:pt>
                <c:pt idx="4">
                  <c:v>1253</c:v>
                </c:pt>
                <c:pt idx="5">
                  <c:v>1507</c:v>
                </c:pt>
                <c:pt idx="6">
                  <c:v>1981</c:v>
                </c:pt>
                <c:pt idx="7">
                  <c:v>2464</c:v>
                </c:pt>
                <c:pt idx="8">
                  <c:v>2890</c:v>
                </c:pt>
                <c:pt idx="9">
                  <c:v>2451</c:v>
                </c:pt>
                <c:pt idx="10">
                  <c:v>2420</c:v>
                </c:pt>
                <c:pt idx="11">
                  <c:v>3040</c:v>
                </c:pt>
                <c:pt idx="12">
                  <c:v>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7-40EC-B114-E460A3E93F48}"/>
            </c:ext>
          </c:extLst>
        </c:ser>
        <c:ser>
          <c:idx val="2"/>
          <c:order val="2"/>
          <c:tx>
            <c:strRef>
              <c:f>'1４,1５農業'!$N$49:$N$50</c:f>
              <c:strCache>
                <c:ptCount val="2"/>
                <c:pt idx="0">
                  <c:v>2005</c:v>
                </c:pt>
                <c:pt idx="1">
                  <c:v>（平17）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'1４,1５農業'!$K$51:$K$64</c15:sqref>
                  </c15:fullRef>
                </c:ext>
              </c:extLst>
              <c:f>'1４,1５農業'!$K$52:$K$64</c:f>
              <c:strCache>
                <c:ptCount val="13"/>
                <c:pt idx="0">
                  <c:v>14歳以下</c:v>
                </c:pt>
                <c:pt idx="1">
                  <c:v>15～19歳</c:v>
                </c:pt>
                <c:pt idx="2">
                  <c:v>20～24歳</c:v>
                </c:pt>
                <c:pt idx="3">
                  <c:v>25～29歳</c:v>
                </c:pt>
                <c:pt idx="4">
                  <c:v>30～34歳</c:v>
                </c:pt>
                <c:pt idx="5">
                  <c:v>35～39歳</c:v>
                </c:pt>
                <c:pt idx="6">
                  <c:v>40～44歳</c:v>
                </c:pt>
                <c:pt idx="7">
                  <c:v>45～49歳</c:v>
                </c:pt>
                <c:pt idx="8">
                  <c:v>50～54歳</c:v>
                </c:pt>
                <c:pt idx="9">
                  <c:v>55～59歳</c:v>
                </c:pt>
                <c:pt idx="10">
                  <c:v>60～64歳</c:v>
                </c:pt>
                <c:pt idx="11">
                  <c:v>65～69歳</c:v>
                </c:pt>
                <c:pt idx="12">
                  <c:v>70歳以上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'1４,1５農業'!$N$51:$N$64</c15:sqref>
                  </c15:fullRef>
                </c:ext>
              </c:extLst>
              <c:f>'1４,1５農業'!$N$52:$N$64</c:f>
              <c:numCache>
                <c:formatCode>_(* #,##0_);_(* \(#,##0\);_(* "-"_);_(@_)</c:formatCode>
                <c:ptCount val="13"/>
                <c:pt idx="0">
                  <c:v>1927</c:v>
                </c:pt>
                <c:pt idx="1">
                  <c:v>1229</c:v>
                </c:pt>
                <c:pt idx="2">
                  <c:v>1185</c:v>
                </c:pt>
                <c:pt idx="3">
                  <c:v>1009</c:v>
                </c:pt>
                <c:pt idx="4">
                  <c:v>913</c:v>
                </c:pt>
                <c:pt idx="5">
                  <c:v>786</c:v>
                </c:pt>
                <c:pt idx="6">
                  <c:v>1035</c:v>
                </c:pt>
                <c:pt idx="7">
                  <c:v>1387</c:v>
                </c:pt>
                <c:pt idx="8">
                  <c:v>1799</c:v>
                </c:pt>
                <c:pt idx="9">
                  <c:v>2029</c:v>
                </c:pt>
                <c:pt idx="10">
                  <c:v>1725</c:v>
                </c:pt>
                <c:pt idx="11">
                  <c:v>1687</c:v>
                </c:pt>
                <c:pt idx="12">
                  <c:v>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D7-40EC-B114-E460A3E93F48}"/>
            </c:ext>
          </c:extLst>
        </c:ser>
        <c:ser>
          <c:idx val="3"/>
          <c:order val="3"/>
          <c:tx>
            <c:strRef>
              <c:f>'1４,1５農業'!$O$49:$O$50</c:f>
              <c:strCache>
                <c:ptCount val="2"/>
                <c:pt idx="0">
                  <c:v>2010</c:v>
                </c:pt>
                <c:pt idx="1">
                  <c:v>(平22）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'1４,1５農業'!$K$51:$K$64</c15:sqref>
                  </c15:fullRef>
                </c:ext>
              </c:extLst>
              <c:f>'1４,1５農業'!$K$52:$K$64</c:f>
              <c:strCache>
                <c:ptCount val="13"/>
                <c:pt idx="0">
                  <c:v>14歳以下</c:v>
                </c:pt>
                <c:pt idx="1">
                  <c:v>15～19歳</c:v>
                </c:pt>
                <c:pt idx="2">
                  <c:v>20～24歳</c:v>
                </c:pt>
                <c:pt idx="3">
                  <c:v>25～29歳</c:v>
                </c:pt>
                <c:pt idx="4">
                  <c:v>30～34歳</c:v>
                </c:pt>
                <c:pt idx="5">
                  <c:v>35～39歳</c:v>
                </c:pt>
                <c:pt idx="6">
                  <c:v>40～44歳</c:v>
                </c:pt>
                <c:pt idx="7">
                  <c:v>45～49歳</c:v>
                </c:pt>
                <c:pt idx="8">
                  <c:v>50～54歳</c:v>
                </c:pt>
                <c:pt idx="9">
                  <c:v>55～59歳</c:v>
                </c:pt>
                <c:pt idx="10">
                  <c:v>60～64歳</c:v>
                </c:pt>
                <c:pt idx="11">
                  <c:v>65～69歳</c:v>
                </c:pt>
                <c:pt idx="12">
                  <c:v>70歳以上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'1４,1５農業'!$O$51:$O$64</c15:sqref>
                  </c15:fullRef>
                </c:ext>
              </c:extLst>
              <c:f>'1４,1５農業'!$O$52:$O$64</c:f>
              <c:numCache>
                <c:formatCode>_(* #,##0_);_(* \(#,##0\);_(* "-"_);_(@_)</c:formatCode>
                <c:ptCount val="13"/>
                <c:pt idx="0">
                  <c:v>1173</c:v>
                </c:pt>
                <c:pt idx="1">
                  <c:v>732</c:v>
                </c:pt>
                <c:pt idx="2">
                  <c:v>792</c:v>
                </c:pt>
                <c:pt idx="3">
                  <c:v>605</c:v>
                </c:pt>
                <c:pt idx="4">
                  <c:v>600</c:v>
                </c:pt>
                <c:pt idx="5">
                  <c:v>650</c:v>
                </c:pt>
                <c:pt idx="6">
                  <c:v>643</c:v>
                </c:pt>
                <c:pt idx="7">
                  <c:v>833</c:v>
                </c:pt>
                <c:pt idx="8">
                  <c:v>1139</c:v>
                </c:pt>
                <c:pt idx="9">
                  <c:v>1510</c:v>
                </c:pt>
                <c:pt idx="10">
                  <c:v>1788</c:v>
                </c:pt>
                <c:pt idx="11">
                  <c:v>1449</c:v>
                </c:pt>
                <c:pt idx="12">
                  <c:v>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D7-40EC-B114-E460A3E93F48}"/>
            </c:ext>
          </c:extLst>
        </c:ser>
        <c:ser>
          <c:idx val="4"/>
          <c:order val="4"/>
          <c:tx>
            <c:strRef>
              <c:f>'1４,1５農業'!$P$49:$P$50</c:f>
              <c:strCache>
                <c:ptCount val="2"/>
                <c:pt idx="0">
                  <c:v>2015</c:v>
                </c:pt>
                <c:pt idx="1">
                  <c:v>(平27）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'1４,1５農業'!$K$51:$K$64</c15:sqref>
                  </c15:fullRef>
                </c:ext>
              </c:extLst>
              <c:f>'1４,1５農業'!$K$52:$K$64</c:f>
              <c:strCache>
                <c:ptCount val="13"/>
                <c:pt idx="0">
                  <c:v>14歳以下</c:v>
                </c:pt>
                <c:pt idx="1">
                  <c:v>15～19歳</c:v>
                </c:pt>
                <c:pt idx="2">
                  <c:v>20～24歳</c:v>
                </c:pt>
                <c:pt idx="3">
                  <c:v>25～29歳</c:v>
                </c:pt>
                <c:pt idx="4">
                  <c:v>30～34歳</c:v>
                </c:pt>
                <c:pt idx="5">
                  <c:v>35～39歳</c:v>
                </c:pt>
                <c:pt idx="6">
                  <c:v>40～44歳</c:v>
                </c:pt>
                <c:pt idx="7">
                  <c:v>45～49歳</c:v>
                </c:pt>
                <c:pt idx="8">
                  <c:v>50～54歳</c:v>
                </c:pt>
                <c:pt idx="9">
                  <c:v>55～59歳</c:v>
                </c:pt>
                <c:pt idx="10">
                  <c:v>60～64歳</c:v>
                </c:pt>
                <c:pt idx="11">
                  <c:v>65～69歳</c:v>
                </c:pt>
                <c:pt idx="12">
                  <c:v>70歳以上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'1４,1５農業'!$P$51:$P$64</c15:sqref>
                  </c15:fullRef>
                </c:ext>
              </c:extLst>
              <c:f>'1４,1５農業'!$P$52:$P$64</c:f>
              <c:numCache>
                <c:formatCode>_(* #,##0_);_(* \(#,##0\);_(* "-"_);_(@_)</c:formatCode>
                <c:ptCount val="13"/>
                <c:pt idx="0">
                  <c:v>678</c:v>
                </c:pt>
                <c:pt idx="1">
                  <c:v>413</c:v>
                </c:pt>
                <c:pt idx="2">
                  <c:v>437</c:v>
                </c:pt>
                <c:pt idx="3">
                  <c:v>399</c:v>
                </c:pt>
                <c:pt idx="4">
                  <c:v>400</c:v>
                </c:pt>
                <c:pt idx="5">
                  <c:v>464</c:v>
                </c:pt>
                <c:pt idx="6">
                  <c:v>514</c:v>
                </c:pt>
                <c:pt idx="7">
                  <c:v>514</c:v>
                </c:pt>
                <c:pt idx="8">
                  <c:v>704</c:v>
                </c:pt>
                <c:pt idx="9">
                  <c:v>957</c:v>
                </c:pt>
                <c:pt idx="10">
                  <c:v>1305</c:v>
                </c:pt>
                <c:pt idx="11">
                  <c:v>1524</c:v>
                </c:pt>
                <c:pt idx="12">
                  <c:v>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D7-40EC-B114-E460A3E93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2047416"/>
        <c:axId val="702050040"/>
      </c:barChart>
      <c:catAx>
        <c:axId val="70204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2050040"/>
        <c:crosses val="autoZero"/>
        <c:auto val="1"/>
        <c:lblAlgn val="ctr"/>
        <c:lblOffset val="100"/>
        <c:noMultiLvlLbl val="0"/>
      </c:catAx>
      <c:valAx>
        <c:axId val="70205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2047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400" b="0">
                <a:solidFill>
                  <a:sysClr val="windowText" lastClr="000000"/>
                </a:solidFill>
              </a:rPr>
              <a:t>事業所数</a:t>
            </a:r>
          </a:p>
        </c:rich>
      </c:tx>
      <c:layout>
        <c:manualLayout>
          <c:xMode val="edge"/>
          <c:yMode val="edge"/>
          <c:x val="5.0753760003528506E-2"/>
          <c:y val="0.1469437553743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8316326530612246"/>
          <c:y val="0.31458397335606558"/>
          <c:w val="0.5"/>
          <c:h val="0.4083341640913169"/>
        </c:manualLayout>
      </c:layout>
      <c:pieChart>
        <c:varyColors val="1"/>
        <c:ser>
          <c:idx val="0"/>
          <c:order val="0"/>
          <c:tx>
            <c:strRef>
              <c:f>'1６,1７事業所'!$F$50</c:f>
              <c:strCache>
                <c:ptCount val="1"/>
                <c:pt idx="0">
                  <c:v>運輸業、郵便業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B6-4AF2-907D-B272B95AAC1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B6-4AF2-907D-B272B95AAC1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B6-4AF2-907D-B272B95AAC1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B6-4AF2-907D-B272B95AAC1F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B6-4AF2-907D-B272B95AAC1F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B6-4AF2-907D-B272B95AAC1F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B6-4AF2-907D-B272B95AAC1F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B6-4AF2-907D-B272B95AAC1F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B6-4AF2-907D-B272B95AAC1F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B6-4AF2-907D-B272B95AAC1F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B6-4AF2-907D-B272B95AAC1F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B6-4AF2-907D-B272B95AAC1F}"/>
              </c:ext>
            </c:extLst>
          </c:dPt>
          <c:dLbls>
            <c:dLbl>
              <c:idx val="0"/>
              <c:layout>
                <c:manualLayout>
                  <c:x val="0.14441249593141225"/>
                  <c:y val="-5.56534978582222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B6-4AF2-907D-B272B95AAC1F}"/>
                </c:ext>
              </c:extLst>
            </c:dLbl>
            <c:dLbl>
              <c:idx val="1"/>
              <c:layout>
                <c:manualLayout>
                  <c:x val="2.7221518154557856E-2"/>
                  <c:y val="-1.05564077217620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CB6-4AF2-907D-B272B95AAC1F}"/>
                </c:ext>
              </c:extLst>
            </c:dLbl>
            <c:dLbl>
              <c:idx val="3"/>
              <c:layout>
                <c:manualLayout>
                  <c:x val="1.6426638147870716E-2"/>
                  <c:y val="1.194304754558492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CB6-4AF2-907D-B272B95AAC1F}"/>
                </c:ext>
              </c:extLst>
            </c:dLbl>
            <c:dLbl>
              <c:idx val="4"/>
              <c:layout>
                <c:manualLayout>
                  <c:x val="5.7194028992732612E-2"/>
                  <c:y val="-1.17156919389056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CB6-4AF2-907D-B272B95AAC1F}"/>
                </c:ext>
              </c:extLst>
            </c:dLbl>
            <c:dLbl>
              <c:idx val="5"/>
              <c:layout>
                <c:manualLayout>
                  <c:x val="2.890675002930098E-2"/>
                  <c:y val="5.1802312174004828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不動産業、 物品賃借業 </a:t>
                    </a:r>
                    <a:r>
                      <a:rPr lang="en-US" altLang="ja-JP"/>
                      <a:t>8.8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CB6-4AF2-907D-B272B95AAC1F}"/>
                </c:ext>
              </c:extLst>
            </c:dLbl>
            <c:dLbl>
              <c:idx val="6"/>
              <c:layout>
                <c:manualLayout>
                  <c:x val="-0.1401000718338648"/>
                  <c:y val="3.60527465007495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CB6-4AF2-907D-B272B95AAC1F}"/>
                </c:ext>
              </c:extLst>
            </c:dLbl>
            <c:dLbl>
              <c:idx val="7"/>
              <c:layout>
                <c:manualLayout>
                  <c:x val="-9.0970317176619367E-2"/>
                  <c:y val="-2.74937708565628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CB6-4AF2-907D-B272B95AAC1F}"/>
                </c:ext>
              </c:extLst>
            </c:dLbl>
            <c:dLbl>
              <c:idx val="8"/>
              <c:layout>
                <c:manualLayout>
                  <c:x val="-5.2666686654933056E-2"/>
                  <c:y val="-1.83745349714942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CB6-4AF2-907D-B272B95AAC1F}"/>
                </c:ext>
              </c:extLst>
            </c:dLbl>
            <c:dLbl>
              <c:idx val="9"/>
              <c:layout>
                <c:manualLayout>
                  <c:x val="-7.2480097014124681E-2"/>
                  <c:y val="-6.00346360884630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B6-4AF2-907D-B272B95AAC1F}"/>
                </c:ext>
              </c:extLst>
            </c:dLbl>
            <c:dLbl>
              <c:idx val="10"/>
              <c:layout>
                <c:manualLayout>
                  <c:x val="-9.673412376189415E-2"/>
                  <c:y val="-7.9401632058090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CB6-4AF2-907D-B272B95AAC1F}"/>
                </c:ext>
              </c:extLst>
            </c:dLbl>
            <c:dLbl>
              <c:idx val="11"/>
              <c:layout>
                <c:manualLayout>
                  <c:x val="-5.633222084589517E-3"/>
                  <c:y val="-4.65986450706353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CB6-4AF2-907D-B272B95AAC1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'1６,1７事業所'!$B$47:$B$58</c:f>
              <c:strCache>
                <c:ptCount val="12"/>
                <c:pt idx="0">
                  <c:v>農林漁業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運輸業、郵便業</c:v>
                </c:pt>
                <c:pt idx="4">
                  <c:v>卸売・小売業</c:v>
                </c:pt>
                <c:pt idx="5">
                  <c:v>不動産業、物品賃借業</c:v>
                </c:pt>
                <c:pt idx="6">
                  <c:v>学術研究、専門・技術サービス業</c:v>
                </c:pt>
                <c:pt idx="7">
                  <c:v>宿泊業、飲食サービス業</c:v>
                </c:pt>
                <c:pt idx="8">
                  <c:v>生活関連サービス業、娯楽業</c:v>
                </c:pt>
                <c:pt idx="9">
                  <c:v>教育，学習支援業</c:v>
                </c:pt>
                <c:pt idx="10">
                  <c:v>医療，福祉</c:v>
                </c:pt>
                <c:pt idx="11">
                  <c:v>その他</c:v>
                </c:pt>
              </c:strCache>
            </c:strRef>
          </c:cat>
          <c:val>
            <c:numRef>
              <c:f>'1６,1７事業所'!$D$47:$D$58</c:f>
              <c:numCache>
                <c:formatCode>0.0_ </c:formatCode>
                <c:ptCount val="12"/>
                <c:pt idx="0">
                  <c:v>0.8</c:v>
                </c:pt>
                <c:pt idx="1">
                  <c:v>9.1849573605480206</c:v>
                </c:pt>
                <c:pt idx="2">
                  <c:v>10.792674402348664</c:v>
                </c:pt>
                <c:pt idx="3">
                  <c:v>3.5789179365301274</c:v>
                </c:pt>
                <c:pt idx="4">
                  <c:v>23.906053404166084</c:v>
                </c:pt>
                <c:pt idx="5">
                  <c:v>8.7795330630504687</c:v>
                </c:pt>
                <c:pt idx="6">
                  <c:v>3.5928980847196978</c:v>
                </c:pt>
                <c:pt idx="7">
                  <c:v>10.065706696490983</c:v>
                </c:pt>
                <c:pt idx="8">
                  <c:v>8.3000000000000007</c:v>
                </c:pt>
                <c:pt idx="9">
                  <c:v>3.9703620858381097</c:v>
                </c:pt>
                <c:pt idx="10">
                  <c:v>7.5073395777995255</c:v>
                </c:pt>
                <c:pt idx="11">
                  <c:v>9.4086397315811539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CB6-4AF2-907D-B272B95AA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95688096769107"/>
          <c:y val="0.17247576943919496"/>
          <c:w val="0.78456870857244543"/>
          <c:h val="0.74892065158173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'図表1人口構成比 (back)'!$O$62</c:f>
              <c:strCache>
                <c:ptCount val="1"/>
                <c:pt idx="0">
                  <c:v>年少人口構成比（15歳未満）　（東広島市）</c:v>
                </c:pt>
              </c:strCache>
            </c:strRef>
          </c:tx>
          <c:spPr>
            <a:pattFill prst="ltDn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'図表1人口構成比 (back)'!$Q$40:$W$40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'図表1人口構成比 (back)'!$Q$41:$W$41</c:f>
              <c:numCache>
                <c:formatCode>0.0%</c:formatCode>
                <c:ptCount val="7"/>
                <c:pt idx="0">
                  <c:v>0.15097933730045454</c:v>
                </c:pt>
                <c:pt idx="1">
                  <c:v>0.15043758283404712</c:v>
                </c:pt>
                <c:pt idx="2">
                  <c:v>0.14997247461396326</c:v>
                </c:pt>
                <c:pt idx="3">
                  <c:v>0.15</c:v>
                </c:pt>
                <c:pt idx="4">
                  <c:v>0.15073857142075875</c:v>
                </c:pt>
                <c:pt idx="5">
                  <c:v>0.15048660207733264</c:v>
                </c:pt>
                <c:pt idx="6">
                  <c:v>0.1508627710751789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2-485B-86CC-BCD00CD95297}"/>
            </c:ext>
          </c:extLst>
        </c:ser>
        <c:ser>
          <c:idx val="1"/>
          <c:order val="1"/>
          <c:tx>
            <c:strRef>
              <c:f>'図表1人口構成比 (back)'!$O$61</c:f>
              <c:strCache>
                <c:ptCount val="1"/>
                <c:pt idx="0">
                  <c:v>生産年齢人口構成比（15～64歳）　（東広島市）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'図表1人口構成比 (back)'!$Q$40:$W$40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'図表1人口構成比 (back)'!$Q$42:$W$42</c:f>
              <c:numCache>
                <c:formatCode>0.0%</c:formatCode>
                <c:ptCount val="7"/>
                <c:pt idx="0">
                  <c:v>0.66182121604707844</c:v>
                </c:pt>
                <c:pt idx="1">
                  <c:v>0.65794604422927372</c:v>
                </c:pt>
                <c:pt idx="2">
                  <c:v>0.65633601683136478</c:v>
                </c:pt>
                <c:pt idx="3">
                  <c:v>0.6510464355788097</c:v>
                </c:pt>
                <c:pt idx="4">
                  <c:v>0.64153172220308119</c:v>
                </c:pt>
                <c:pt idx="5">
                  <c:v>0.63400000000000001</c:v>
                </c:pt>
                <c:pt idx="6">
                  <c:v>0.62481674937830534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2-485B-86CC-BCD00CD95297}"/>
            </c:ext>
          </c:extLst>
        </c:ser>
        <c:ser>
          <c:idx val="2"/>
          <c:order val="2"/>
          <c:tx>
            <c:strRef>
              <c:f>'図表1人口構成比 (back)'!$O$60</c:f>
              <c:strCache>
                <c:ptCount val="1"/>
                <c:pt idx="0">
                  <c:v>老年人口構成比（65歳以上）　（東広島市）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'図表1人口構成比 (back)'!$Q$40:$W$40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'図表1人口構成比 (back)'!$Q$43:$W$43</c:f>
              <c:numCache>
                <c:formatCode>0.0%</c:formatCode>
                <c:ptCount val="7"/>
                <c:pt idx="0">
                  <c:v>0.18719944665246702</c:v>
                </c:pt>
                <c:pt idx="1">
                  <c:v>0.19161637293667919</c:v>
                </c:pt>
                <c:pt idx="2">
                  <c:v>0.19369150855467196</c:v>
                </c:pt>
                <c:pt idx="3">
                  <c:v>0.19945498146936996</c:v>
                </c:pt>
                <c:pt idx="4">
                  <c:v>0.20772970637616009</c:v>
                </c:pt>
                <c:pt idx="5">
                  <c:v>0.21603059265078117</c:v>
                </c:pt>
                <c:pt idx="6">
                  <c:v>0.22432047954651579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B2-485B-86CC-BCD00CD9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124848384"/>
        <c:axId val="124874752"/>
      </c:barChart>
      <c:lineChart>
        <c:grouping val="standard"/>
        <c:varyColors val="0"/>
        <c:ser>
          <c:idx val="3"/>
          <c:order val="3"/>
          <c:tx>
            <c:strRef>
              <c:f>'図表1人口構成比 (back)'!$O$56</c:f>
              <c:strCache>
                <c:ptCount val="1"/>
                <c:pt idx="0">
                  <c:v>老年人口構成比（65歳以上）　（広島県）</c:v>
                </c:pt>
              </c:strCache>
            </c:strRef>
          </c:tx>
          <c:spPr>
            <a:ln w="19050"/>
          </c:spPr>
          <c:marker>
            <c:symbol val="diamond"/>
            <c:size val="7"/>
            <c:spPr>
              <a:ln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'図表1人口構成比 (back)'!$Q$40:$W$40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'図表1人口構成比 (back)'!$Q$56:$W$56</c:f>
              <c:numCache>
                <c:formatCode>0.0%</c:formatCode>
                <c:ptCount val="7"/>
                <c:pt idx="0">
                  <c:v>0.22900000000000001</c:v>
                </c:pt>
                <c:pt idx="1">
                  <c:v>0.23400000000000001</c:v>
                </c:pt>
                <c:pt idx="2">
                  <c:v>0.23699999999999999</c:v>
                </c:pt>
                <c:pt idx="3">
                  <c:v>0.24299999999999999</c:v>
                </c:pt>
                <c:pt idx="4">
                  <c:v>0.251</c:v>
                </c:pt>
                <c:pt idx="5">
                  <c:v>0.25700000000000001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B2-485B-86CC-BCD00CD95297}"/>
            </c:ext>
          </c:extLst>
        </c:ser>
        <c:ser>
          <c:idx val="4"/>
          <c:order val="4"/>
          <c:tx>
            <c:strRef>
              <c:f>'図表1人口構成比 (back)'!$O$57</c:f>
              <c:strCache>
                <c:ptCount val="1"/>
                <c:pt idx="0">
                  <c:v>生産年齢人口構成比（15～64歳）　（広島県）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'図表1人口構成比 (back)'!$Q$40:$W$40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'図表1人口構成比 (back)'!$Q$57:$W$57</c:f>
              <c:numCache>
                <c:formatCode>0.0%</c:formatCode>
                <c:ptCount val="7"/>
                <c:pt idx="0">
                  <c:v>0.63200000000000001</c:v>
                </c:pt>
                <c:pt idx="1">
                  <c:v>0.628</c:v>
                </c:pt>
                <c:pt idx="2">
                  <c:v>0.625</c:v>
                </c:pt>
                <c:pt idx="3">
                  <c:v>0.62</c:v>
                </c:pt>
                <c:pt idx="4">
                  <c:v>0.61299999999999999</c:v>
                </c:pt>
                <c:pt idx="5">
                  <c:v>0.60799999999999998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B2-485B-86CC-BCD00CD95297}"/>
            </c:ext>
          </c:extLst>
        </c:ser>
        <c:ser>
          <c:idx val="5"/>
          <c:order val="5"/>
          <c:tx>
            <c:strRef>
              <c:f>'図表1人口構成比 (back)'!$O$58</c:f>
              <c:strCache>
                <c:ptCount val="1"/>
                <c:pt idx="0">
                  <c:v>年少人口構成比（15歳未満）　（広島県）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 w="19050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'図表1人口構成比 (back)'!$Q$40:$W$40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'図表1人口構成比 (back)'!$Q$58:$W$58</c:f>
              <c:numCache>
                <c:formatCode>0.0%</c:formatCode>
                <c:ptCount val="7"/>
                <c:pt idx="0">
                  <c:v>0.13900000000000001</c:v>
                </c:pt>
                <c:pt idx="1">
                  <c:v>0.13800000000000001</c:v>
                </c:pt>
                <c:pt idx="2">
                  <c:v>0.13800000000000001</c:v>
                </c:pt>
                <c:pt idx="3">
                  <c:v>0.13700000000000001</c:v>
                </c:pt>
                <c:pt idx="4">
                  <c:v>0.13600000000000001</c:v>
                </c:pt>
                <c:pt idx="5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B2-485B-86CC-BCD00CD9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48384"/>
        <c:axId val="124874752"/>
      </c:lineChart>
      <c:catAx>
        <c:axId val="1248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874752"/>
        <c:crosses val="autoZero"/>
        <c:auto val="1"/>
        <c:lblAlgn val="ctr"/>
        <c:lblOffset val="100"/>
        <c:noMultiLvlLbl val="0"/>
      </c:catAx>
      <c:valAx>
        <c:axId val="124874752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2484838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1.9839748770406631E-3"/>
          <c:y val="2.9331349867911466E-3"/>
          <c:w val="0.99801602512295928"/>
          <c:h val="0.1473470295040481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産業大分類別事業所数及び従業者数の推移</a:t>
            </a:r>
          </a:p>
        </c:rich>
      </c:tx>
      <c:layout>
        <c:manualLayout>
          <c:xMode val="edge"/>
          <c:yMode val="edge"/>
          <c:x val="0.2493782593489936"/>
          <c:y val="3.4883517363746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72530692785883"/>
          <c:y val="0.13662790697674418"/>
          <c:w val="0.72010226202640704"/>
          <c:h val="0.566860465116279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'1６,1７事業所'!$K$9</c:f>
              <c:strCache>
                <c:ptCount val="1"/>
                <c:pt idx="0">
                  <c:v>従業者数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0"/>
                    <a:lumOff val="100000"/>
                  </a:schemeClr>
                </a:gs>
                <a:gs pos="35000">
                  <a:schemeClr val="accent5">
                    <a:lumMod val="0"/>
                    <a:lumOff val="100000"/>
                  </a:schemeClr>
                </a:gs>
                <a:gs pos="100000">
                  <a:schemeClr val="accent5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'1６,1７事業所'!$L$8:$P$8</c:f>
              <c:strCache>
                <c:ptCount val="5"/>
                <c:pt idx="0">
                  <c:v>1996
（平8）</c:v>
                </c:pt>
                <c:pt idx="1">
                  <c:v>2001
（平13）</c:v>
                </c:pt>
                <c:pt idx="2">
                  <c:v>2006
（平18）</c:v>
                </c:pt>
                <c:pt idx="3">
                  <c:v>2012
（平24）</c:v>
                </c:pt>
                <c:pt idx="4">
                  <c:v>2016
（平28）</c:v>
                </c:pt>
              </c:strCache>
            </c:strRef>
          </c:cat>
          <c:val>
            <c:numRef>
              <c:f>'1６,1７事業所'!$L$9:$P$9</c:f>
              <c:numCache>
                <c:formatCode>#,##0_);\(#,##0\)</c:formatCode>
                <c:ptCount val="5"/>
                <c:pt idx="0">
                  <c:v>70648</c:v>
                </c:pt>
                <c:pt idx="1">
                  <c:v>75762</c:v>
                </c:pt>
                <c:pt idx="2">
                  <c:v>83193</c:v>
                </c:pt>
                <c:pt idx="3">
                  <c:v>86871</c:v>
                </c:pt>
                <c:pt idx="4">
                  <c:v>87929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2-4C6E-B58D-0DB69E7E6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66048"/>
        <c:axId val="118467584"/>
      </c:barChart>
      <c:lineChart>
        <c:grouping val="standard"/>
        <c:varyColors val="0"/>
        <c:ser>
          <c:idx val="0"/>
          <c:order val="1"/>
          <c:tx>
            <c:strRef>
              <c:f>'1６,1７事業所'!$K$10</c:f>
              <c:strCache>
                <c:ptCount val="1"/>
                <c:pt idx="0">
                  <c:v>事業所数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noFill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Pt>
            <c:idx val="1"/>
            <c:marker>
              <c:symbol val="circle"/>
              <c:size val="8"/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 cap="flat" cmpd="sng" algn="ctr">
                  <a:noFill/>
                  <a:round/>
                </a:ln>
                <a:effectLst>
                  <a:outerShdw blurRad="40000" dist="20000" dir="5400000" rotWithShape="0">
                    <a:srgbClr val="000000">
                      <a:alpha val="38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5B2-4C6E-B58D-0DB69E7E693B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 cap="flat" cmpd="sng" algn="ctr">
                  <a:noFill/>
                  <a:round/>
                </a:ln>
                <a:effectLst>
                  <a:outerShdw blurRad="40000" dist="20000" dir="5400000" rotWithShape="0">
                    <a:srgbClr val="000000">
                      <a:alpha val="38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5B2-4C6E-B58D-0DB69E7E693B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 cap="flat" cmpd="sng" algn="ctr">
                  <a:noFill/>
                  <a:round/>
                </a:ln>
                <a:effectLst>
                  <a:outerShdw blurRad="40000" dist="20000" dir="5400000" rotWithShape="0">
                    <a:srgbClr val="000000">
                      <a:alpha val="38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5B2-4C6E-B58D-0DB69E7E693B}"/>
              </c:ext>
            </c:extLst>
          </c:dPt>
          <c:dPt>
            <c:idx val="4"/>
            <c:marker>
              <c:symbol val="circle"/>
              <c:size val="8"/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 cap="flat" cmpd="sng" algn="ctr">
                  <a:noFill/>
                  <a:round/>
                </a:ln>
                <a:effectLst>
                  <a:outerShdw blurRad="40000" dist="20000" dir="5400000" rotWithShape="0">
                    <a:srgbClr val="000000">
                      <a:alpha val="38000"/>
                    </a:srgb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5B2-4C6E-B58D-0DB69E7E693B}"/>
              </c:ext>
            </c:extLst>
          </c:dPt>
          <c:cat>
            <c:strRef>
              <c:f>'1６,1７事業所'!$L$8:$P$8</c:f>
              <c:strCache>
                <c:ptCount val="5"/>
                <c:pt idx="0">
                  <c:v>1996
（平8）</c:v>
                </c:pt>
                <c:pt idx="1">
                  <c:v>2001
（平13）</c:v>
                </c:pt>
                <c:pt idx="2">
                  <c:v>2006
（平18）</c:v>
                </c:pt>
                <c:pt idx="3">
                  <c:v>2012
（平24）</c:v>
                </c:pt>
                <c:pt idx="4">
                  <c:v>2016
（平28）</c:v>
                </c:pt>
              </c:strCache>
            </c:strRef>
          </c:cat>
          <c:val>
            <c:numRef>
              <c:f>'1６,1７事業所'!$L$10:$P$10</c:f>
              <c:numCache>
                <c:formatCode>#,##0_);[Red]\(#,##0\)</c:formatCode>
                <c:ptCount val="5"/>
                <c:pt idx="0">
                  <c:v>6918</c:v>
                </c:pt>
                <c:pt idx="1">
                  <c:v>7002</c:v>
                </c:pt>
                <c:pt idx="2">
                  <c:v>7373</c:v>
                </c:pt>
                <c:pt idx="3">
                  <c:v>7087</c:v>
                </c:pt>
                <c:pt idx="4">
                  <c:v>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B2-4C6E-B58D-0DB69E7E6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53760"/>
        <c:axId val="118455680"/>
      </c:lineChart>
      <c:catAx>
        <c:axId val="11845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455680"/>
        <c:crosses val="autoZero"/>
        <c:auto val="0"/>
        <c:lblAlgn val="ctr"/>
        <c:lblOffset val="100"/>
        <c:tickMarkSkip val="1"/>
        <c:noMultiLvlLbl val="0"/>
      </c:catAx>
      <c:valAx>
        <c:axId val="118455680"/>
        <c:scaling>
          <c:orientation val="minMax"/>
          <c:max val="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  <a:cs typeface="+mn-cs"/>
                  </a:defRPr>
                </a:pPr>
                <a:r>
                  <a:rPr lang="ja-JP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（所）</a:t>
                </a:r>
              </a:p>
            </c:rich>
          </c:tx>
          <c:layout>
            <c:manualLayout>
              <c:xMode val="edge"/>
              <c:yMode val="edge"/>
              <c:x val="9.1602977593902457E-2"/>
              <c:y val="3.39147635871029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453760"/>
        <c:crosses val="autoZero"/>
        <c:crossBetween val="between"/>
        <c:majorUnit val="2000"/>
      </c:valAx>
      <c:catAx>
        <c:axId val="118466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8467584"/>
        <c:crosses val="autoZero"/>
        <c:auto val="0"/>
        <c:lblAlgn val="ctr"/>
        <c:lblOffset val="100"/>
        <c:noMultiLvlLbl val="0"/>
      </c:catAx>
      <c:valAx>
        <c:axId val="118467584"/>
        <c:scaling>
          <c:orientation val="minMax"/>
          <c:max val="100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rPr>
                  <a:t>（人）</a:t>
                </a:r>
              </a:p>
            </c:rich>
          </c:tx>
          <c:layout>
            <c:manualLayout>
              <c:xMode val="edge"/>
              <c:yMode val="edge"/>
              <c:x val="0.88621854471580885"/>
              <c:y val="5.329454052847499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466048"/>
        <c:crosses val="max"/>
        <c:crossBetween val="between"/>
        <c:majorUnit val="2000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400" b="0">
                <a:solidFill>
                  <a:sysClr val="windowText" lastClr="000000"/>
                </a:solidFill>
              </a:rPr>
              <a:t>従業員数</a:t>
            </a:r>
          </a:p>
        </c:rich>
      </c:tx>
      <c:layout>
        <c:manualLayout>
          <c:xMode val="edge"/>
          <c:yMode val="edge"/>
          <c:x val="4.7161336975735171E-2"/>
          <c:y val="0.150067287043664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8316326530612246"/>
          <c:y val="0.31458397335606558"/>
          <c:w val="0.5"/>
          <c:h val="0.4083341640913169"/>
        </c:manualLayout>
      </c:layout>
      <c:pieChart>
        <c:varyColors val="1"/>
        <c:ser>
          <c:idx val="0"/>
          <c:order val="0"/>
          <c:tx>
            <c:strRef>
              <c:f>'1６,1７事業所'!$G$45</c:f>
              <c:strCache>
                <c:ptCount val="1"/>
                <c:pt idx="0">
                  <c:v>従業者数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00-484F-A5D4-570F91CAFB7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00-484F-A5D4-570F91CAFB7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00-484F-A5D4-570F91CAFB7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00-484F-A5D4-570F91CAFB7F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00-484F-A5D4-570F91CAFB7F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00-484F-A5D4-570F91CAFB7F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00-484F-A5D4-570F91CAFB7F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00-484F-A5D4-570F91CAFB7F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00-484F-A5D4-570F91CAFB7F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00-484F-A5D4-570F91CAFB7F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00-484F-A5D4-570F91CAFB7F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00-484F-A5D4-570F91CAFB7F}"/>
              </c:ext>
            </c:extLst>
          </c:dPt>
          <c:dLbls>
            <c:dLbl>
              <c:idx val="0"/>
              <c:layout>
                <c:manualLayout>
                  <c:x val="-6.4564250897208653E-3"/>
                  <c:y val="-5.2046583421923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00-484F-A5D4-570F91CAFB7F}"/>
                </c:ext>
              </c:extLst>
            </c:dLbl>
            <c:dLbl>
              <c:idx val="2"/>
              <c:layout>
                <c:manualLayout>
                  <c:x val="1.0757055871794364E-2"/>
                  <c:y val="-4.74470947484446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00-484F-A5D4-570F91CAFB7F}"/>
                </c:ext>
              </c:extLst>
            </c:dLbl>
            <c:dLbl>
              <c:idx val="3"/>
              <c:layout>
                <c:manualLayout>
                  <c:x val="4.2308639991429642E-2"/>
                  <c:y val="-2.02088926527204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00-484F-A5D4-570F91CAFB7F}"/>
                </c:ext>
              </c:extLst>
            </c:dLbl>
            <c:dLbl>
              <c:idx val="4"/>
              <c:layout>
                <c:manualLayout>
                  <c:x val="7.6406472812945631E-2"/>
                  <c:y val="-2.22917619168571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00-484F-A5D4-570F91CAFB7F}"/>
                </c:ext>
              </c:extLst>
            </c:dLbl>
            <c:dLbl>
              <c:idx val="5"/>
              <c:layout>
                <c:manualLayout>
                  <c:x val="0.17746801800908382"/>
                  <c:y val="8.31939643073144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00-484F-A5D4-570F91CAFB7F}"/>
                </c:ext>
              </c:extLst>
            </c:dLbl>
            <c:dLbl>
              <c:idx val="6"/>
              <c:layout>
                <c:manualLayout>
                  <c:x val="-3.6784281058066734E-2"/>
                  <c:y val="7.36116800567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00-484F-A5D4-570F91CAFB7F}"/>
                </c:ext>
              </c:extLst>
            </c:dLbl>
            <c:dLbl>
              <c:idx val="7"/>
              <c:layout>
                <c:manualLayout>
                  <c:x val="-9.6155549825793191E-2"/>
                  <c:y val="-5.888743757241775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00-484F-A5D4-570F91CAFB7F}"/>
                </c:ext>
              </c:extLst>
            </c:dLbl>
            <c:dLbl>
              <c:idx val="8"/>
              <c:layout>
                <c:manualLayout>
                  <c:x val="-6.0632962441407673E-2"/>
                  <c:y val="-5.68076260924905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C00-484F-A5D4-570F91CAFB7F}"/>
                </c:ext>
              </c:extLst>
            </c:dLbl>
            <c:dLbl>
              <c:idx val="9"/>
              <c:layout>
                <c:manualLayout>
                  <c:x val="-4.6896341987478274E-2"/>
                  <c:y val="-9.397230948377478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C00-484F-A5D4-570F91CAFB7F}"/>
                </c:ext>
              </c:extLst>
            </c:dLbl>
            <c:dLbl>
              <c:idx val="10"/>
              <c:layout>
                <c:manualLayout>
                  <c:x val="-0.106363870763006"/>
                  <c:y val="-4.97719883434230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C00-484F-A5D4-570F91CAFB7F}"/>
                </c:ext>
              </c:extLst>
            </c:dLbl>
            <c:dLbl>
              <c:idx val="11"/>
              <c:layout>
                <c:manualLayout>
                  <c:x val="-4.2349114421150753E-2"/>
                  <c:y val="-2.22272169583779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C00-484F-A5D4-570F91CAFB7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'1６,1７事業所'!$F$47:$F$58</c:f>
              <c:strCache>
                <c:ptCount val="12"/>
                <c:pt idx="0">
                  <c:v>農林漁業</c:v>
                </c:pt>
                <c:pt idx="1">
                  <c:v>建設業</c:v>
                </c:pt>
                <c:pt idx="2">
                  <c:v>製造業</c:v>
                </c:pt>
                <c:pt idx="3">
                  <c:v>運輸業、郵便業</c:v>
                </c:pt>
                <c:pt idx="4">
                  <c:v>卸売・小売業</c:v>
                </c:pt>
                <c:pt idx="5">
                  <c:v>不動産業、物品賃借業</c:v>
                </c:pt>
                <c:pt idx="6">
                  <c:v>学術研究、専門・技術サービス業</c:v>
                </c:pt>
                <c:pt idx="7">
                  <c:v>宿泊業、飲食サービス業</c:v>
                </c:pt>
                <c:pt idx="8">
                  <c:v>生活関連サービス業、娯楽業</c:v>
                </c:pt>
                <c:pt idx="9">
                  <c:v>教育，学習支援業</c:v>
                </c:pt>
                <c:pt idx="10">
                  <c:v>医療，福祉</c:v>
                </c:pt>
                <c:pt idx="11">
                  <c:v>その他</c:v>
                </c:pt>
              </c:strCache>
            </c:strRef>
          </c:cat>
          <c:val>
            <c:numRef>
              <c:f>'1６,1７事業所'!$H$47:$H$58</c:f>
              <c:numCache>
                <c:formatCode>0.0_);[Red]\(0.0\)</c:formatCode>
                <c:ptCount val="12"/>
                <c:pt idx="0">
                  <c:v>1.1054373414914305</c:v>
                </c:pt>
                <c:pt idx="1">
                  <c:v>4.1374290620841814</c:v>
                </c:pt>
                <c:pt idx="2">
                  <c:v>24.840496309522457</c:v>
                </c:pt>
                <c:pt idx="3">
                  <c:v>5.7080144207258128</c:v>
                </c:pt>
                <c:pt idx="4">
                  <c:v>18.100967826314413</c:v>
                </c:pt>
                <c:pt idx="5">
                  <c:v>2.0664399686110384</c:v>
                </c:pt>
                <c:pt idx="6">
                  <c:v>2.488371299571245</c:v>
                </c:pt>
                <c:pt idx="7">
                  <c:v>7.9859886954247177</c:v>
                </c:pt>
                <c:pt idx="8">
                  <c:v>3.7348315117879198</c:v>
                </c:pt>
                <c:pt idx="9">
                  <c:v>7.8999999999999995</c:v>
                </c:pt>
                <c:pt idx="10">
                  <c:v>12.811472892902229</c:v>
                </c:pt>
                <c:pt idx="11">
                  <c:v>9.1721730032185054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C00-484F-A5D4-570F91CA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b="0">
                <a:solidFill>
                  <a:sysClr val="windowText" lastClr="000000"/>
                </a:solidFill>
              </a:rPr>
              <a:t>卸売・小売業の事業所数、従業者数</a:t>
            </a:r>
            <a:endParaRPr lang="en-US" altLang="ja-JP" b="0">
              <a:solidFill>
                <a:sysClr val="windowText" lastClr="000000"/>
              </a:solidFill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 b="0">
                <a:solidFill>
                  <a:sysClr val="windowText" lastClr="000000"/>
                </a:solidFill>
              </a:rPr>
              <a:t>及び</a:t>
            </a:r>
            <a:r>
              <a:rPr lang="ja-JP" b="0">
                <a:solidFill>
                  <a:sysClr val="windowText" lastClr="000000"/>
                </a:solidFill>
              </a:rPr>
              <a:t>年間販売額の業種別構成</a:t>
            </a:r>
          </a:p>
        </c:rich>
      </c:tx>
      <c:layout>
        <c:manualLayout>
          <c:xMode val="edge"/>
          <c:yMode val="edge"/>
          <c:x val="0.29706590312574566"/>
          <c:y val="3.0023178209195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36185819070906"/>
          <c:y val="0.2032334855314096"/>
          <c:w val="0.67348729073244984"/>
          <c:h val="0.66512777083006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'1８商業'!$J$49</c:f>
              <c:strCache>
                <c:ptCount val="1"/>
                <c:pt idx="0">
                  <c:v>卸売業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'1８商業'!$K$48:$M$48</c:f>
              <c:strCache>
                <c:ptCount val="3"/>
                <c:pt idx="0">
                  <c:v>年間販売額
3,825億円</c:v>
                </c:pt>
                <c:pt idx="1">
                  <c:v>従 業 者 数
12,824人</c:v>
                </c:pt>
                <c:pt idx="2">
                  <c:v>事 業 所 数
1,373店</c:v>
                </c:pt>
              </c:strCache>
            </c:strRef>
          </c:cat>
          <c:val>
            <c:numRef>
              <c:f>'1８商業'!$K$49:$M$49</c:f>
              <c:numCache>
                <c:formatCode>0%</c:formatCode>
                <c:ptCount val="3"/>
                <c:pt idx="0">
                  <c:v>0.42801118983502839</c:v>
                </c:pt>
                <c:pt idx="1">
                  <c:v>0.14527448533998752</c:v>
                </c:pt>
                <c:pt idx="2">
                  <c:v>0.19956300072833211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9-4478-8E90-0CC71648C8A1}"/>
            </c:ext>
          </c:extLst>
        </c:ser>
        <c:ser>
          <c:idx val="1"/>
          <c:order val="1"/>
          <c:tx>
            <c:strRef>
              <c:f>'1８商業'!$J$50</c:f>
              <c:strCache>
                <c:ptCount val="1"/>
                <c:pt idx="0">
                  <c:v>飲食料品小売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360110651822448E-2"/>
                  <c:y val="-8.0592595815893509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59-4478-8E90-0CC71648C8A1}"/>
                </c:ext>
              </c:extLst>
            </c:dLbl>
            <c:dLbl>
              <c:idx val="1"/>
              <c:layout>
                <c:manualLayout>
                  <c:x val="-4.8686188507810488E-3"/>
                  <c:y val="-7.7714288822468738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59-4478-8E90-0CC71648C8A1}"/>
                </c:ext>
              </c:extLst>
            </c:dLbl>
            <c:dLbl>
              <c:idx val="2"/>
              <c:layout>
                <c:manualLayout>
                  <c:x val="-4.8686188507810193E-3"/>
                  <c:y val="-7.1957674835619212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59-4478-8E90-0CC71648C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'1８商業'!$K$48:$M$48</c:f>
              <c:strCache>
                <c:ptCount val="3"/>
                <c:pt idx="0">
                  <c:v>年間販売額
3,825億円</c:v>
                </c:pt>
                <c:pt idx="1">
                  <c:v>従 業 者 数
12,824人</c:v>
                </c:pt>
                <c:pt idx="2">
                  <c:v>事 業 所 数
1,373店</c:v>
                </c:pt>
              </c:strCache>
            </c:strRef>
          </c:cat>
          <c:val>
            <c:numRef>
              <c:f>'1８商業'!$K$50:$M$50</c:f>
              <c:numCache>
                <c:formatCode>0%</c:formatCode>
                <c:ptCount val="3"/>
                <c:pt idx="0">
                  <c:v>4.175272556145259E-2</c:v>
                </c:pt>
                <c:pt idx="1">
                  <c:v>6.2071116656269493E-2</c:v>
                </c:pt>
                <c:pt idx="2">
                  <c:v>5.0983248361252727E-3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59-4478-8E90-0CC71648C8A1}"/>
            </c:ext>
          </c:extLst>
        </c:ser>
        <c:ser>
          <c:idx val="2"/>
          <c:order val="2"/>
          <c:tx>
            <c:strRef>
              <c:f>'1８商業'!$J$51</c:f>
              <c:strCache>
                <c:ptCount val="1"/>
                <c:pt idx="0">
                  <c:v>自動車・自転車小売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6065929321662181E-3"/>
                  <c:y val="7.0012422044925596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59-4478-8E90-0CC71648C8A1}"/>
                </c:ext>
              </c:extLst>
            </c:dLbl>
            <c:dLbl>
              <c:idx val="1"/>
              <c:layout>
                <c:manualLayout>
                  <c:x val="-1.1355232284113217E-2"/>
                  <c:y val="6.9610365710351271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59-4478-8E90-0CC71648C8A1}"/>
                </c:ext>
              </c:extLst>
            </c:dLbl>
            <c:dLbl>
              <c:idx val="2"/>
              <c:layout>
                <c:manualLayout>
                  <c:x val="-1.6221760405876109E-3"/>
                  <c:y val="7.0012195406631034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59-4478-8E90-0CC71648C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'1８商業'!$K$48:$M$48</c:f>
              <c:strCache>
                <c:ptCount val="3"/>
                <c:pt idx="0">
                  <c:v>年間販売額
3,825億円</c:v>
                </c:pt>
                <c:pt idx="1">
                  <c:v>従 業 者 数
12,824人</c:v>
                </c:pt>
                <c:pt idx="2">
                  <c:v>事 業 所 数
1,373店</c:v>
                </c:pt>
              </c:strCache>
            </c:strRef>
          </c:cat>
          <c:val>
            <c:numRef>
              <c:f>'1８商業'!$K$51:$M$51</c:f>
              <c:numCache>
                <c:formatCode>0%</c:formatCode>
                <c:ptCount val="3"/>
                <c:pt idx="0">
                  <c:v>2.7033386493764543E-2</c:v>
                </c:pt>
                <c:pt idx="1">
                  <c:v>5.8016219588271987E-2</c:v>
                </c:pt>
                <c:pt idx="2">
                  <c:v>9.3954843408594321E-2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59-4478-8E90-0CC71648C8A1}"/>
            </c:ext>
          </c:extLst>
        </c:ser>
        <c:ser>
          <c:idx val="3"/>
          <c:order val="3"/>
          <c:tx>
            <c:strRef>
              <c:f>'1８商業'!$J$52</c:f>
              <c:strCache>
                <c:ptCount val="1"/>
                <c:pt idx="0">
                  <c:v>家具・建具小売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'1８商業'!$K$48:$M$48</c:f>
              <c:strCache>
                <c:ptCount val="3"/>
                <c:pt idx="0">
                  <c:v>年間販売額
3,825億円</c:v>
                </c:pt>
                <c:pt idx="1">
                  <c:v>従 業 者 数
12,824人</c:v>
                </c:pt>
                <c:pt idx="2">
                  <c:v>事 業 所 数
1,373店</c:v>
                </c:pt>
              </c:strCache>
            </c:strRef>
          </c:cat>
          <c:val>
            <c:numRef>
              <c:f>'1８商業'!$K$52:$M$52</c:f>
              <c:numCache>
                <c:formatCode>0%</c:formatCode>
                <c:ptCount val="3"/>
                <c:pt idx="0">
                  <c:v>0.16029177233391723</c:v>
                </c:pt>
                <c:pt idx="1">
                  <c:v>0.36033998752339363</c:v>
                </c:pt>
                <c:pt idx="2">
                  <c:v>0.21995630007283321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59-4478-8E90-0CC71648C8A1}"/>
            </c:ext>
          </c:extLst>
        </c:ser>
        <c:ser>
          <c:idx val="4"/>
          <c:order val="4"/>
          <c:tx>
            <c:strRef>
              <c:f>'1８商業'!$J$53</c:f>
              <c:strCache>
                <c:ptCount val="1"/>
                <c:pt idx="0">
                  <c:v>各種商品小売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5067784975212216E-3"/>
                  <c:y val="-7.7385663220857256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59-4478-8E90-0CC71648C8A1}"/>
                </c:ext>
              </c:extLst>
            </c:dLbl>
            <c:dLbl>
              <c:idx val="1"/>
              <c:layout>
                <c:manualLayout>
                  <c:x val="-8.1123201869549647E-3"/>
                  <c:y val="-6.981140969957722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59-4478-8E90-0CC71648C8A1}"/>
                </c:ext>
              </c:extLst>
            </c:dLbl>
            <c:dLbl>
              <c:idx val="2"/>
              <c:layout>
                <c:manualLayout>
                  <c:x val="-7.1508638028794621E-3"/>
                  <c:y val="-6.9687438524348638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59-4478-8E90-0CC71648C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'1８商業'!$K$48:$M$48</c:f>
              <c:strCache>
                <c:ptCount val="3"/>
                <c:pt idx="0">
                  <c:v>年間販売額
3,825億円</c:v>
                </c:pt>
                <c:pt idx="1">
                  <c:v>従 業 者 数
12,824人</c:v>
                </c:pt>
                <c:pt idx="2">
                  <c:v>事 業 所 数
1,373店</c:v>
                </c:pt>
              </c:strCache>
            </c:strRef>
          </c:cat>
          <c:val>
            <c:numRef>
              <c:f>'1８商業'!$K$53:$M$53</c:f>
              <c:numCache>
                <c:formatCode>0%</c:formatCode>
                <c:ptCount val="3"/>
                <c:pt idx="0">
                  <c:v>0.14165076211142774</c:v>
                </c:pt>
                <c:pt idx="1">
                  <c:v>0.1</c:v>
                </c:pt>
                <c:pt idx="2">
                  <c:v>0.13838310269482884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59-4478-8E90-0CC71648C8A1}"/>
            </c:ext>
          </c:extLst>
        </c:ser>
        <c:ser>
          <c:idx val="5"/>
          <c:order val="5"/>
          <c:tx>
            <c:strRef>
              <c:f>'1８商業'!$J$54</c:f>
              <c:strCache>
                <c:ptCount val="1"/>
                <c:pt idx="0">
                  <c:v>織物・衣類小売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'1８商業'!$K$48:$M$48</c:f>
              <c:strCache>
                <c:ptCount val="3"/>
                <c:pt idx="0">
                  <c:v>年間販売額
3,825億円</c:v>
                </c:pt>
                <c:pt idx="1">
                  <c:v>従 業 者 数
12,824人</c:v>
                </c:pt>
                <c:pt idx="2">
                  <c:v>事 業 所 数
1,373店</c:v>
                </c:pt>
              </c:strCache>
            </c:strRef>
          </c:cat>
          <c:val>
            <c:numRef>
              <c:f>'1８商業'!$K$54:$M$54</c:f>
              <c:numCache>
                <c:formatCode>0%</c:formatCode>
                <c:ptCount val="3"/>
                <c:pt idx="0">
                  <c:v>0.17404376585008757</c:v>
                </c:pt>
                <c:pt idx="1">
                  <c:v>0.2382252027448534</c:v>
                </c:pt>
                <c:pt idx="2">
                  <c:v>0.30371449380917698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59-4478-8E90-0CC71648C8A1}"/>
            </c:ext>
          </c:extLst>
        </c:ser>
        <c:ser>
          <c:idx val="6"/>
          <c:order val="6"/>
          <c:tx>
            <c:strRef>
              <c:f>'1８商業'!$J$55</c:f>
              <c:strCache>
                <c:ptCount val="1"/>
                <c:pt idx="0">
                  <c:v>その他の小売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9474475403124195E-2"/>
                  <c:y val="7.1957674835619309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59-4478-8E90-0CC71648C8A1}"/>
                </c:ext>
              </c:extLst>
            </c:dLbl>
            <c:dLbl>
              <c:idx val="1"/>
              <c:layout>
                <c:manualLayout>
                  <c:x val="-1.7851602452863848E-2"/>
                  <c:y val="6.6201060848769672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659-4478-8E90-0CC71648C8A1}"/>
                </c:ext>
              </c:extLst>
            </c:dLbl>
            <c:dLbl>
              <c:idx val="2"/>
              <c:layout>
                <c:manualLayout>
                  <c:x val="-1.4605856552343147E-2"/>
                  <c:y val="7.4835981829043982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59-4478-8E90-0CC71648C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'1８商業'!$K$48:$M$48</c:f>
              <c:strCache>
                <c:ptCount val="3"/>
                <c:pt idx="0">
                  <c:v>年間販売額
3,825億円</c:v>
                </c:pt>
                <c:pt idx="1">
                  <c:v>従 業 者 数
12,824人</c:v>
                </c:pt>
                <c:pt idx="2">
                  <c:v>事 業 所 数
1,373店</c:v>
                </c:pt>
              </c:strCache>
            </c:strRef>
          </c:cat>
          <c:val>
            <c:numRef>
              <c:f>'1８商業'!$K$55:$M$55</c:f>
              <c:numCache>
                <c:formatCode>0%</c:formatCode>
                <c:ptCount val="3"/>
                <c:pt idx="0">
                  <c:v>2.7216397814321943E-2</c:v>
                </c:pt>
                <c:pt idx="1">
                  <c:v>3.0957579538365563E-2</c:v>
                </c:pt>
                <c:pt idx="2">
                  <c:v>3.9329934450109252E-2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59-4478-8E90-0CC71648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054592"/>
        <c:axId val="63056128"/>
      </c:barChart>
      <c:catAx>
        <c:axId val="63054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05612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6305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054592"/>
        <c:crosses val="autoZero"/>
        <c:crossBetween val="between"/>
        <c:majorUnit val="0.1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425196850393704" l="0.94488188976377963" r="0.55118110236220474" t="0.98425196850393704" header="0.51181102362204722" footer="0.51181102362204722"/>
    <c:pageSetup paperSize="9" orientation="portrait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'１９工業'!$X$3</c:f>
              <c:strCache>
                <c:ptCount val="1"/>
                <c:pt idx="0">
                  <c:v>事 業 所 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B52-4710-8858-BFBAC45BC5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52-4710-8858-BFBAC45BC5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B52-4710-8858-BFBAC45BC5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52-4710-8858-BFBAC45BC5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B52-4710-8858-BFBAC45BC5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52-4710-8858-BFBAC45BC5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B52-4710-8858-BFBAC45BC5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52-4710-8858-BFBAC45BC5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B52-4710-8858-BFBAC45BC55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52-4710-8858-BFBAC45BC5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B52-4710-8858-BFBAC45BC55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52-4710-8858-BFBAC45BC55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B52-4710-8858-BFBAC45BC55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B52-4710-8858-BFBAC45BC55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B52-4710-8858-BFBAC45BC55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B52-4710-8858-BFBAC45BC55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B52-4710-8858-BFBAC45BC55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B52-4710-8858-BFBAC45BC55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B52-4710-8858-BFBAC45BC55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B52-4710-8858-BFBAC45BC55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B52-4710-8858-BFBAC45BC55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B52-4710-8858-BFBAC45BC55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B52-4710-8858-BFBAC45BC55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B52-4710-8858-BFBAC45BC55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B52-4710-8858-BFBAC45BC55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B52-4710-8858-BFBAC45BC55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FB52-4710-8858-BFBAC45BC556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FB52-4710-8858-BFBAC45BC556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B52-4710-8858-BFBAC45BC556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B52-4710-8858-BFBAC45BC556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FB52-4710-8858-BFBAC45BC556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B52-4710-8858-BFBAC45BC55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'１９工業'!$W$7:$W$22</c:f>
              <c:strCache>
                <c:ptCount val="16"/>
                <c:pt idx="0">
                  <c:v>広島市</c:v>
                </c:pt>
                <c:pt idx="1">
                  <c:v>福山市</c:v>
                </c:pt>
                <c:pt idx="2">
                  <c:v>呉  市</c:v>
                </c:pt>
                <c:pt idx="3">
                  <c:v>東広島市</c:v>
                </c:pt>
                <c:pt idx="4">
                  <c:v>尾道市</c:v>
                </c:pt>
                <c:pt idx="5">
                  <c:v>三原市</c:v>
                </c:pt>
                <c:pt idx="6">
                  <c:v>大竹市</c:v>
                </c:pt>
                <c:pt idx="7">
                  <c:v>廿日市市</c:v>
                </c:pt>
                <c:pt idx="8">
                  <c:v>府中市</c:v>
                </c:pt>
                <c:pt idx="9">
                  <c:v>安芸高田市</c:v>
                </c:pt>
                <c:pt idx="10">
                  <c:v>三次市</c:v>
                </c:pt>
                <c:pt idx="11">
                  <c:v>竹原市</c:v>
                </c:pt>
                <c:pt idx="12">
                  <c:v>庄原市</c:v>
                </c:pt>
                <c:pt idx="13">
                  <c:v>江田島市</c:v>
                </c:pt>
                <c:pt idx="15">
                  <c:v>郡部計</c:v>
                </c:pt>
              </c:strCache>
            </c:strRef>
          </c:cat>
          <c:val>
            <c:numRef>
              <c:f>'１９工業'!$X$7:$X$22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398</c:v>
                </c:pt>
                <c:pt idx="3">
                  <c:v>417</c:v>
                </c:pt>
                <c:pt idx="4">
                  <c:v>350</c:v>
                </c:pt>
                <c:pt idx="5">
                  <c:v>177</c:v>
                </c:pt>
                <c:pt idx="6">
                  <c:v>39</c:v>
                </c:pt>
                <c:pt idx="7">
                  <c:v>161</c:v>
                </c:pt>
                <c:pt idx="8">
                  <c:v>214</c:v>
                </c:pt>
                <c:pt idx="9">
                  <c:v>91</c:v>
                </c:pt>
                <c:pt idx="10">
                  <c:v>85</c:v>
                </c:pt>
                <c:pt idx="11">
                  <c:v>43</c:v>
                </c:pt>
                <c:pt idx="12">
                  <c:v>75</c:v>
                </c:pt>
                <c:pt idx="13">
                  <c:v>37</c:v>
                </c:pt>
                <c:pt idx="14">
                  <c:v>0</c:v>
                </c:pt>
                <c:pt idx="15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2-4710-8858-BFBAC45BC55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'１９工業'!$Y$3</c:f>
              <c:strCache>
                <c:ptCount val="1"/>
                <c:pt idx="0">
                  <c:v>従 業 者 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AF-4121-B55E-0FD33D548C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AF-4121-B55E-0FD33D548C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AF-4121-B55E-0FD33D548C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AF-4121-B55E-0FD33D548C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AF-4121-B55E-0FD33D548C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AF-4121-B55E-0FD33D548C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AF-4121-B55E-0FD33D548C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AF-4121-B55E-0FD33D548CC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AF-4121-B55E-0FD33D548CC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6AF-4121-B55E-0FD33D548CC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6AF-4121-B55E-0FD33D548CC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6AF-4121-B55E-0FD33D548CC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6AF-4121-B55E-0FD33D548CC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6AF-4121-B55E-0FD33D548CC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16AF-4121-B55E-0FD33D548C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'１９工業'!$W$7:$W$22</c15:sqref>
                  </c15:fullRef>
                </c:ext>
              </c:extLst>
              <c:f>('１９工業'!$W$7:$W$20,'１９工業'!$W$22)</c:f>
              <c:strCache>
                <c:ptCount val="15"/>
                <c:pt idx="0">
                  <c:v>広島市</c:v>
                </c:pt>
                <c:pt idx="1">
                  <c:v>福山市</c:v>
                </c:pt>
                <c:pt idx="2">
                  <c:v>呉  市</c:v>
                </c:pt>
                <c:pt idx="3">
                  <c:v>東広島市</c:v>
                </c:pt>
                <c:pt idx="4">
                  <c:v>尾道市</c:v>
                </c:pt>
                <c:pt idx="5">
                  <c:v>三原市</c:v>
                </c:pt>
                <c:pt idx="6">
                  <c:v>大竹市</c:v>
                </c:pt>
                <c:pt idx="7">
                  <c:v>廿日市市</c:v>
                </c:pt>
                <c:pt idx="8">
                  <c:v>府中市</c:v>
                </c:pt>
                <c:pt idx="9">
                  <c:v>安芸高田市</c:v>
                </c:pt>
                <c:pt idx="10">
                  <c:v>三次市</c:v>
                </c:pt>
                <c:pt idx="11">
                  <c:v>竹原市</c:v>
                </c:pt>
                <c:pt idx="12">
                  <c:v>庄原市</c:v>
                </c:pt>
                <c:pt idx="13">
                  <c:v>江田島市</c:v>
                </c:pt>
                <c:pt idx="14">
                  <c:v>郡部計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'１９工業'!$Y$7:$Y$22</c15:sqref>
                  </c15:fullRef>
                </c:ext>
              </c:extLst>
              <c:f>('１９工業'!$Y$7:$Y$20,'１９工業'!$Y$22)</c:f>
              <c:numCache>
                <c:formatCode>#,##0_);[Red]\(#,##0\)</c:formatCode>
                <c:ptCount val="15"/>
                <c:pt idx="0">
                  <c:v>56341</c:v>
                </c:pt>
                <c:pt idx="1">
                  <c:v>40355</c:v>
                </c:pt>
                <c:pt idx="2">
                  <c:v>20674</c:v>
                </c:pt>
                <c:pt idx="3">
                  <c:v>22619</c:v>
                </c:pt>
                <c:pt idx="4">
                  <c:v>15082</c:v>
                </c:pt>
                <c:pt idx="5">
                  <c:v>8649</c:v>
                </c:pt>
                <c:pt idx="6">
                  <c:v>4037</c:v>
                </c:pt>
                <c:pt idx="7">
                  <c:v>7460</c:v>
                </c:pt>
                <c:pt idx="8">
                  <c:v>7090</c:v>
                </c:pt>
                <c:pt idx="9">
                  <c:v>4207</c:v>
                </c:pt>
                <c:pt idx="10">
                  <c:v>4174</c:v>
                </c:pt>
                <c:pt idx="11">
                  <c:v>1695</c:v>
                </c:pt>
                <c:pt idx="12">
                  <c:v>2287</c:v>
                </c:pt>
                <c:pt idx="13">
                  <c:v>904</c:v>
                </c:pt>
                <c:pt idx="14">
                  <c:v>24666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'１９工業'!$Y$21</c15:sqref>
                  <c15:spPr xmlns:c15="http://schemas.microsoft.com/office/drawing/2012/chart"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>
                      <a:outerShdw blurRad="317500" algn="ctr" rotWithShape="0">
                        <a:prstClr val="black">
                          <a:alpha val="25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0-16AF-4121-B55E-0FD33D548CC8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県内各市の製造品出荷額等（従業者</a:t>
            </a:r>
            <a:r>
              <a:rPr lang="en-US"/>
              <a:t>4</a:t>
            </a:r>
            <a:r>
              <a:rPr lang="ja-JP"/>
              <a:t>人以上の事業所）</a:t>
            </a:r>
          </a:p>
        </c:rich>
      </c:tx>
      <c:layout>
        <c:manualLayout>
          <c:xMode val="edge"/>
          <c:yMode val="edge"/>
          <c:x val="0.24992829722375245"/>
          <c:y val="4.0551331147714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7503881939804414"/>
          <c:y val="0.28162703866982192"/>
          <c:w val="0.69315338087120082"/>
          <c:h val="0.60016923797353572"/>
        </c:manualLayout>
      </c:layout>
      <c:pieChart>
        <c:varyColors val="1"/>
        <c:ser>
          <c:idx val="0"/>
          <c:order val="0"/>
          <c:tx>
            <c:strRef>
              <c:f>'１９工業'!$AB$3</c:f>
              <c:strCache>
                <c:ptCount val="1"/>
                <c:pt idx="0">
                  <c:v>製造品出荷額等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  <a:effectLst/>
            <a:scene3d>
              <a:camera prst="orthographicFront"/>
              <a:lightRig rig="brightRoom" dir="t"/>
            </a:scene3d>
            <a:sp3d prstMaterial="flat">
              <a:bevelT w="0" h="0" prst="angle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24-4675-A2EE-922FFD2E6B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24-4675-A2EE-922FFD2E6B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24-4675-A2EE-922FFD2E6B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24-4675-A2EE-922FFD2E6B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24-4675-A2EE-922FFD2E6B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A24-4675-A2EE-922FFD2E6B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A24-4675-A2EE-922FFD2E6B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A24-4675-A2EE-922FFD2E6B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A24-4675-A2EE-922FFD2E6B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A24-4675-A2EE-922FFD2E6B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A24-4675-A2EE-922FFD2E6B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A24-4675-A2EE-922FFD2E6B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A24-4675-A2EE-922FFD2E6B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EA24-4675-A2EE-922FFD2E6B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EA24-4675-A2EE-922FFD2E6B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EA24-4675-A2EE-922FFD2E6BE2}"/>
              </c:ext>
            </c:extLst>
          </c:dPt>
          <c:dLbls>
            <c:dLbl>
              <c:idx val="0"/>
              <c:layout>
                <c:manualLayout>
                  <c:x val="-0.18323852434950194"/>
                  <c:y val="7.4116469588987932E-2"/>
                </c:manualLayout>
              </c:layout>
              <c:numFmt formatCode="0.0%" sourceLinked="0"/>
              <c:spPr>
                <a:noFill/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24-4675-A2EE-922FFD2E6BE2}"/>
                </c:ext>
              </c:extLst>
            </c:dLbl>
            <c:dLbl>
              <c:idx val="1"/>
              <c:layout>
                <c:manualLayout>
                  <c:x val="-0.11169857697772685"/>
                  <c:y val="-0.11325526821798318"/>
                </c:manualLayout>
              </c:layout>
              <c:numFmt formatCode="0.0%" sourceLinked="0"/>
              <c:spPr>
                <a:noFill/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A24-4675-A2EE-922FFD2E6BE2}"/>
                </c:ext>
              </c:extLst>
            </c:dLbl>
            <c:dLbl>
              <c:idx val="2"/>
              <c:layout>
                <c:manualLayout>
                  <c:x val="0.10231064234754329"/>
                  <c:y val="-0.12051975829822323"/>
                </c:manualLayout>
              </c:layout>
              <c:numFmt formatCode="0.0%" sourceLinked="0"/>
              <c:spPr>
                <a:noFill/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A24-4675-A2EE-922FFD2E6BE2}"/>
                </c:ext>
              </c:extLst>
            </c:dLbl>
            <c:dLbl>
              <c:idx val="3"/>
              <c:layout/>
              <c:numFmt formatCode="0.0%" sourceLinked="0"/>
              <c:spPr>
                <a:noFill/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A24-4675-A2EE-922FFD2E6BE2}"/>
                </c:ext>
              </c:extLst>
            </c:dLbl>
            <c:dLbl>
              <c:idx val="4"/>
              <c:layout/>
              <c:numFmt formatCode="0.0%" sourceLinked="0"/>
              <c:spPr>
                <a:noFill/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A24-4675-A2EE-922FFD2E6BE2}"/>
                </c:ext>
              </c:extLst>
            </c:dLbl>
            <c:dLbl>
              <c:idx val="5"/>
              <c:layout>
                <c:manualLayout>
                  <c:x val="-5.7217990437527788E-2"/>
                  <c:y val="0.1287756673321974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>
                        <a:solidFill>
                          <a:schemeClr val="tx1"/>
                        </a:solidFill>
                      </a:rPr>
                      <a:t>三原市
</a:t>
                    </a:r>
                    <a:r>
                      <a:rPr lang="en-US" altLang="ja-JP">
                        <a:solidFill>
                          <a:schemeClr val="tx1"/>
                        </a:solidFill>
                      </a:rPr>
                      <a:t>390,740 
3.9%</a:t>
                    </a:r>
                  </a:p>
                </c:rich>
              </c:tx>
              <c:numFmt formatCode="0.0%" sourceLinked="0"/>
              <c:spPr>
                <a:noFill/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A24-4675-A2EE-922FFD2E6BE2}"/>
                </c:ext>
              </c:extLst>
            </c:dLbl>
            <c:dLbl>
              <c:idx val="6"/>
              <c:layout>
                <c:manualLayout>
                  <c:x val="-7.030135376695118E-2"/>
                  <c:y val="0.11856703222632813"/>
                </c:manualLayout>
              </c:layout>
              <c:numFmt formatCode="0.0%" sourceLinked="0"/>
              <c:spPr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A24-4675-A2EE-922FFD2E6BE2}"/>
                </c:ext>
              </c:extLst>
            </c:dLbl>
            <c:dLbl>
              <c:idx val="7"/>
              <c:layout>
                <c:manualLayout>
                  <c:x val="-8.1970802771027626E-2"/>
                  <c:y val="8.3168227231386269E-2"/>
                </c:manualLayout>
              </c:layout>
              <c:numFmt formatCode="0.0%" sourceLinked="0"/>
              <c:spPr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A24-4675-A2EE-922FFD2E6BE2}"/>
                </c:ext>
              </c:extLst>
            </c:dLbl>
            <c:dLbl>
              <c:idx val="8"/>
              <c:layout>
                <c:manualLayout>
                  <c:x val="-0.11040716891518522"/>
                  <c:y val="3.7471851111742789E-2"/>
                </c:manualLayout>
              </c:layout>
              <c:numFmt formatCode="0.0%" sourceLinked="0"/>
              <c:spPr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A24-4675-A2EE-922FFD2E6BE2}"/>
                </c:ext>
              </c:extLst>
            </c:dLbl>
            <c:dLbl>
              <c:idx val="9"/>
              <c:layout>
                <c:manualLayout>
                  <c:x val="-0.11687017449722237"/>
                  <c:y val="-1.8988620161213911E-2"/>
                </c:manualLayout>
              </c:layout>
              <c:numFmt formatCode="0.0%" sourceLinked="0"/>
              <c:spPr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A24-4675-A2EE-922FFD2E6BE2}"/>
                </c:ext>
              </c:extLst>
            </c:dLbl>
            <c:dLbl>
              <c:idx val="10"/>
              <c:layout>
                <c:manualLayout>
                  <c:x val="-0.14600418616412522"/>
                  <c:y val="-8.0214047862613561E-2"/>
                </c:manualLayout>
              </c:layout>
              <c:numFmt formatCode="0.0%" sourceLinked="0"/>
              <c:spPr>
                <a:noFill/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A24-4675-A2EE-922FFD2E6BE2}"/>
                </c:ext>
              </c:extLst>
            </c:dLbl>
            <c:dLbl>
              <c:idx val="11"/>
              <c:layout>
                <c:manualLayout>
                  <c:x val="-3.8946224988425926E-2"/>
                  <c:y val="-0.11878589710201912"/>
                </c:manualLayout>
              </c:layout>
              <c:numFmt formatCode="0.0%" sourceLinked="0"/>
              <c:spPr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A24-4675-A2EE-922FFD2E6BE2}"/>
                </c:ext>
              </c:extLst>
            </c:dLbl>
            <c:dLbl>
              <c:idx val="12"/>
              <c:layout>
                <c:manualLayout>
                  <c:x val="9.4178725388862281E-2"/>
                  <c:y val="-0.1106840584166347"/>
                </c:manualLayout>
              </c:layout>
              <c:numFmt formatCode="0.0%" sourceLinked="0"/>
              <c:spPr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EA24-4675-A2EE-922FFD2E6BE2}"/>
                </c:ext>
              </c:extLst>
            </c:dLbl>
            <c:dLbl>
              <c:idx val="13"/>
              <c:layout>
                <c:manualLayout>
                  <c:x val="0.23297797917664556"/>
                  <c:y val="-8.444930318333580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  <a:cs typeface="+mn-cs"/>
                      </a:defRPr>
                    </a:pPr>
                    <a:fld id="{40729B42-A459-42C1-A666-2C45093336BE}" type="CATEGORYNAME">
                      <a:rPr lang="ja-JP" altLang="en-US">
                        <a:latin typeface="+mn-lt"/>
                      </a:rPr>
                      <a:pPr>
                        <a:defRPr>
                          <a:solidFill>
                            <a:schemeClr val="tx1"/>
                          </a:solidFill>
                          <a:latin typeface="+mn-ea"/>
                        </a:defRPr>
                      </a:pPr>
                      <a:t>[分類名]</a:t>
                    </a:fld>
                    <a:r>
                      <a:rPr lang="ja-JP" altLang="en-US" baseline="0">
                        <a:latin typeface="+mn-lt"/>
                      </a:rPr>
                      <a:t>
</a:t>
                    </a:r>
                    <a:fld id="{9B9A14BA-D137-4732-B4B0-507E712682CC}" type="VALUE">
                      <a:rPr lang="en-US" altLang="ja-JP" baseline="0">
                        <a:latin typeface="+mn-lt"/>
                      </a:rPr>
                      <a:pPr>
                        <a:defRPr>
                          <a:solidFill>
                            <a:schemeClr val="tx1"/>
                          </a:solidFill>
                          <a:latin typeface="+mn-ea"/>
                        </a:defRPr>
                      </a:pPr>
                      <a:t>[値]</a:t>
                    </a:fld>
                    <a:r>
                      <a:rPr lang="en-US" altLang="ja-JP" baseline="0">
                        <a:latin typeface="+mn-lt"/>
                      </a:rPr>
                      <a:t>
</a:t>
                    </a:r>
                    <a:fld id="{8FA8ECF9-40B9-4FD9-9847-E79EB63F89F5}" type="PERCENTAGE">
                      <a:rPr lang="en-US" altLang="ja-JP" baseline="0">
                        <a:latin typeface="+mn-lt"/>
                      </a:rPr>
                      <a:pPr>
                        <a:defRPr>
                          <a:solidFill>
                            <a:schemeClr val="tx1"/>
                          </a:solidFill>
                          <a:latin typeface="+mn-ea"/>
                        </a:defRPr>
                      </a:pPr>
                      <a:t>[パーセンテージ]</a:t>
                    </a:fld>
                    <a:endParaRPr lang="en-US" altLang="ja-JP" baseline="0">
                      <a:latin typeface="+mn-lt"/>
                    </a:endParaRPr>
                  </a:p>
                </c:rich>
              </c:tx>
              <c:numFmt formatCode="0.0%" sourceLinked="0"/>
              <c:spPr>
                <a:noFill/>
                <a:ln w="6350" cap="flat" cmpd="sng" algn="ctr">
                  <a:solidFill>
                    <a:sysClr val="windowText" lastClr="000000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EA24-4675-A2EE-922FFD2E6BE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A24-4675-A2EE-922FFD2E6BE2}"/>
                </c:ext>
              </c:extLst>
            </c:dLbl>
            <c:dLbl>
              <c:idx val="15"/>
              <c:layout>
                <c:manualLayout>
                  <c:x val="9.5694242833708601E-2"/>
                  <c:y val="0.10237325219414153"/>
                </c:manualLayout>
              </c:layout>
              <c:numFmt formatCode="0.0%" sourceLinked="0"/>
              <c:spPr>
                <a:noFill/>
                <a:ln w="635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46027050171449"/>
                      <c:h val="7.85343301664994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EA24-4675-A2EE-922FFD2E6BE2}"/>
                </c:ext>
              </c:extLst>
            </c:dLbl>
            <c:numFmt formatCode="0.0%" sourceLinked="0"/>
            <c:spPr>
              <a:noFill/>
              <a:ln w="635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'１９工業'!$W$7:$W$22</c:f>
              <c:strCache>
                <c:ptCount val="16"/>
                <c:pt idx="0">
                  <c:v>広島市</c:v>
                </c:pt>
                <c:pt idx="1">
                  <c:v>福山市</c:v>
                </c:pt>
                <c:pt idx="2">
                  <c:v>呉  市</c:v>
                </c:pt>
                <c:pt idx="3">
                  <c:v>東広島市</c:v>
                </c:pt>
                <c:pt idx="4">
                  <c:v>尾道市</c:v>
                </c:pt>
                <c:pt idx="5">
                  <c:v>三原市</c:v>
                </c:pt>
                <c:pt idx="6">
                  <c:v>大竹市</c:v>
                </c:pt>
                <c:pt idx="7">
                  <c:v>廿日市市</c:v>
                </c:pt>
                <c:pt idx="8">
                  <c:v>府中市</c:v>
                </c:pt>
                <c:pt idx="9">
                  <c:v>安芸高田市</c:v>
                </c:pt>
                <c:pt idx="10">
                  <c:v>三次市</c:v>
                </c:pt>
                <c:pt idx="11">
                  <c:v>竹原市</c:v>
                </c:pt>
                <c:pt idx="12">
                  <c:v>庄原市</c:v>
                </c:pt>
                <c:pt idx="13">
                  <c:v>江田島市</c:v>
                </c:pt>
                <c:pt idx="15">
                  <c:v>郡部計</c:v>
                </c:pt>
              </c:strCache>
            </c:strRef>
          </c:cat>
          <c:val>
            <c:numRef>
              <c:f>'１９工業'!$AB$7:$AB$22</c:f>
              <c:numCache>
                <c:formatCode>#,##0_);[Red]\(#,##0\)</c:formatCode>
                <c:ptCount val="16"/>
                <c:pt idx="0">
                  <c:v>310083951</c:v>
                </c:pt>
                <c:pt idx="1">
                  <c:v>171635066</c:v>
                </c:pt>
                <c:pt idx="2">
                  <c:v>112038843</c:v>
                </c:pt>
                <c:pt idx="3">
                  <c:v>85391058</c:v>
                </c:pt>
                <c:pt idx="4">
                  <c:v>56708421</c:v>
                </c:pt>
                <c:pt idx="5">
                  <c:v>41348728</c:v>
                </c:pt>
                <c:pt idx="6">
                  <c:v>27238164</c:v>
                </c:pt>
                <c:pt idx="7">
                  <c:v>20426694</c:v>
                </c:pt>
                <c:pt idx="8">
                  <c:v>18927409</c:v>
                </c:pt>
                <c:pt idx="9">
                  <c:v>13579302</c:v>
                </c:pt>
                <c:pt idx="10">
                  <c:v>11081989</c:v>
                </c:pt>
                <c:pt idx="11">
                  <c:v>7630790</c:v>
                </c:pt>
                <c:pt idx="12">
                  <c:v>5440109</c:v>
                </c:pt>
                <c:pt idx="13">
                  <c:v>1699924</c:v>
                </c:pt>
                <c:pt idx="14">
                  <c:v>0</c:v>
                </c:pt>
                <c:pt idx="15">
                  <c:v>90922680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A24-4675-A2EE-922FFD2E6BE2}"/>
            </c:ext>
          </c:extLst>
        </c:ser>
        <c:ser>
          <c:idx val="1"/>
          <c:order val="1"/>
          <c:tx>
            <c:strRef>
              <c:f>'１９工業'!$Y$3</c:f>
              <c:strCache>
                <c:ptCount val="1"/>
                <c:pt idx="0">
                  <c:v>従 業 者 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AA7-41B8-9A4E-A3BB4CF5B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AA7-41B8-9A4E-A3BB4CF5B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AA7-41B8-9A4E-A3BB4CF5B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AA7-41B8-9A4E-A3BB4CF5B6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AA7-41B8-9A4E-A3BB4CF5B6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AA7-41B8-9A4E-A3BB4CF5B6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AA7-41B8-9A4E-A3BB4CF5B62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AA7-41B8-9A4E-A3BB4CF5B62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3AA7-41B8-9A4E-A3BB4CF5B62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3AA7-41B8-9A4E-A3BB4CF5B62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3AA7-41B8-9A4E-A3BB4CF5B62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3AA7-41B8-9A4E-A3BB4CF5B62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3AA7-41B8-9A4E-A3BB4CF5B62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3AA7-41B8-9A4E-A3BB4CF5B62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3AA7-41B8-9A4E-A3BB4CF5B62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3AA7-41B8-9A4E-A3BB4CF5B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'１９工業'!$W$7:$W$22</c:f>
              <c:strCache>
                <c:ptCount val="16"/>
                <c:pt idx="0">
                  <c:v>広島市</c:v>
                </c:pt>
                <c:pt idx="1">
                  <c:v>福山市</c:v>
                </c:pt>
                <c:pt idx="2">
                  <c:v>呉  市</c:v>
                </c:pt>
                <c:pt idx="3">
                  <c:v>東広島市</c:v>
                </c:pt>
                <c:pt idx="4">
                  <c:v>尾道市</c:v>
                </c:pt>
                <c:pt idx="5">
                  <c:v>三原市</c:v>
                </c:pt>
                <c:pt idx="6">
                  <c:v>大竹市</c:v>
                </c:pt>
                <c:pt idx="7">
                  <c:v>廿日市市</c:v>
                </c:pt>
                <c:pt idx="8">
                  <c:v>府中市</c:v>
                </c:pt>
                <c:pt idx="9">
                  <c:v>安芸高田市</c:v>
                </c:pt>
                <c:pt idx="10">
                  <c:v>三次市</c:v>
                </c:pt>
                <c:pt idx="11">
                  <c:v>竹原市</c:v>
                </c:pt>
                <c:pt idx="12">
                  <c:v>庄原市</c:v>
                </c:pt>
                <c:pt idx="13">
                  <c:v>江田島市</c:v>
                </c:pt>
                <c:pt idx="15">
                  <c:v>郡部計</c:v>
                </c:pt>
              </c:strCache>
            </c:strRef>
          </c:cat>
          <c:val>
            <c:numRef>
              <c:f>'１９工業'!$Y$7:$Y$22</c:f>
              <c:numCache>
                <c:formatCode>#,##0_);[Red]\(#,##0\)</c:formatCode>
                <c:ptCount val="16"/>
                <c:pt idx="0">
                  <c:v>56341</c:v>
                </c:pt>
                <c:pt idx="1">
                  <c:v>40355</c:v>
                </c:pt>
                <c:pt idx="2">
                  <c:v>20674</c:v>
                </c:pt>
                <c:pt idx="3">
                  <c:v>22619</c:v>
                </c:pt>
                <c:pt idx="4">
                  <c:v>15082</c:v>
                </c:pt>
                <c:pt idx="5">
                  <c:v>8649</c:v>
                </c:pt>
                <c:pt idx="6">
                  <c:v>4037</c:v>
                </c:pt>
                <c:pt idx="7">
                  <c:v>7460</c:v>
                </c:pt>
                <c:pt idx="8">
                  <c:v>7090</c:v>
                </c:pt>
                <c:pt idx="9">
                  <c:v>4207</c:v>
                </c:pt>
                <c:pt idx="10">
                  <c:v>4174</c:v>
                </c:pt>
                <c:pt idx="11">
                  <c:v>1695</c:v>
                </c:pt>
                <c:pt idx="12">
                  <c:v>2287</c:v>
                </c:pt>
                <c:pt idx="13">
                  <c:v>904</c:v>
                </c:pt>
                <c:pt idx="14">
                  <c:v>0</c:v>
                </c:pt>
                <c:pt idx="15">
                  <c:v>24666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B04-450C-A832-002F881C2A17}"/>
            </c:ext>
          </c:extLst>
        </c:ser>
        <c:ser>
          <c:idx val="2"/>
          <c:order val="2"/>
          <c:tx>
            <c:strRef>
              <c:f>'１９工業'!$Z$3</c:f>
              <c:strCache>
                <c:ptCount val="1"/>
                <c:pt idx="0">
                  <c:v>現金給与
総　　額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3AA7-41B8-9A4E-A3BB4CF5B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3AA7-41B8-9A4E-A3BB4CF5B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3AA7-41B8-9A4E-A3BB4CF5B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3AA7-41B8-9A4E-A3BB4CF5B6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3AA7-41B8-9A4E-A3BB4CF5B6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3AA7-41B8-9A4E-A3BB4CF5B6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3AA7-41B8-9A4E-A3BB4CF5B62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3AA7-41B8-9A4E-A3BB4CF5B62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3AA7-41B8-9A4E-A3BB4CF5B62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3AA7-41B8-9A4E-A3BB4CF5B62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3AA7-41B8-9A4E-A3BB4CF5B62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3AA7-41B8-9A4E-A3BB4CF5B62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3AA7-41B8-9A4E-A3BB4CF5B62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3AA7-41B8-9A4E-A3BB4CF5B62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3AA7-41B8-9A4E-A3BB4CF5B62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3AA7-41B8-9A4E-A3BB4CF5B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'１９工業'!$W$7:$W$22</c:f>
              <c:strCache>
                <c:ptCount val="16"/>
                <c:pt idx="0">
                  <c:v>広島市</c:v>
                </c:pt>
                <c:pt idx="1">
                  <c:v>福山市</c:v>
                </c:pt>
                <c:pt idx="2">
                  <c:v>呉  市</c:v>
                </c:pt>
                <c:pt idx="3">
                  <c:v>東広島市</c:v>
                </c:pt>
                <c:pt idx="4">
                  <c:v>尾道市</c:v>
                </c:pt>
                <c:pt idx="5">
                  <c:v>三原市</c:v>
                </c:pt>
                <c:pt idx="6">
                  <c:v>大竹市</c:v>
                </c:pt>
                <c:pt idx="7">
                  <c:v>廿日市市</c:v>
                </c:pt>
                <c:pt idx="8">
                  <c:v>府中市</c:v>
                </c:pt>
                <c:pt idx="9">
                  <c:v>安芸高田市</c:v>
                </c:pt>
                <c:pt idx="10">
                  <c:v>三次市</c:v>
                </c:pt>
                <c:pt idx="11">
                  <c:v>竹原市</c:v>
                </c:pt>
                <c:pt idx="12">
                  <c:v>庄原市</c:v>
                </c:pt>
                <c:pt idx="13">
                  <c:v>江田島市</c:v>
                </c:pt>
                <c:pt idx="15">
                  <c:v>郡部計</c:v>
                </c:pt>
              </c:strCache>
            </c:strRef>
          </c:cat>
          <c:val>
            <c:numRef>
              <c:f>'１９工業'!$Z$7:$Z$22</c:f>
              <c:numCache>
                <c:formatCode>#,##0_);[Red]\(#,##0\)</c:formatCode>
                <c:ptCount val="16"/>
                <c:pt idx="0">
                  <c:v>26811616</c:v>
                </c:pt>
                <c:pt idx="1">
                  <c:v>17899383</c:v>
                </c:pt>
                <c:pt idx="2">
                  <c:v>10081402</c:v>
                </c:pt>
                <c:pt idx="3">
                  <c:v>11422179</c:v>
                </c:pt>
                <c:pt idx="4">
                  <c:v>6668031</c:v>
                </c:pt>
                <c:pt idx="5">
                  <c:v>4210317</c:v>
                </c:pt>
                <c:pt idx="6">
                  <c:v>2448667</c:v>
                </c:pt>
                <c:pt idx="7">
                  <c:v>2575956</c:v>
                </c:pt>
                <c:pt idx="8">
                  <c:v>3357415</c:v>
                </c:pt>
                <c:pt idx="9">
                  <c:v>1720384</c:v>
                </c:pt>
                <c:pt idx="10">
                  <c:v>1682282</c:v>
                </c:pt>
                <c:pt idx="11">
                  <c:v>699298</c:v>
                </c:pt>
                <c:pt idx="12">
                  <c:v>784543</c:v>
                </c:pt>
                <c:pt idx="13">
                  <c:v>350895</c:v>
                </c:pt>
                <c:pt idx="14">
                  <c:v>0</c:v>
                </c:pt>
                <c:pt idx="15">
                  <c:v>14051741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B04-450C-A832-002F881C2A17}"/>
            </c:ext>
          </c:extLst>
        </c:ser>
        <c:ser>
          <c:idx val="3"/>
          <c:order val="3"/>
          <c:tx>
            <c:strRef>
              <c:f>'１９工業'!$AA$3</c:f>
              <c:strCache>
                <c:ptCount val="1"/>
                <c:pt idx="0">
                  <c:v>原材料
使用額等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3AA7-41B8-9A4E-A3BB4CF5B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3AA7-41B8-9A4E-A3BB4CF5B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3AA7-41B8-9A4E-A3BB4CF5B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3AA7-41B8-9A4E-A3BB4CF5B6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3AA7-41B8-9A4E-A3BB4CF5B6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3AA7-41B8-9A4E-A3BB4CF5B6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3AA7-41B8-9A4E-A3BB4CF5B62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F-3AA7-41B8-9A4E-A3BB4CF5B62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1-3AA7-41B8-9A4E-A3BB4CF5B62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3-3AA7-41B8-9A4E-A3BB4CF5B62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3AA7-41B8-9A4E-A3BB4CF5B62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3AA7-41B8-9A4E-A3BB4CF5B62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3AA7-41B8-9A4E-A3BB4CF5B62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3AA7-41B8-9A4E-A3BB4CF5B62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3AA7-41B8-9A4E-A3BB4CF5B62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3AA7-41B8-9A4E-A3BB4CF5B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'１９工業'!$W$7:$W$22</c:f>
              <c:strCache>
                <c:ptCount val="16"/>
                <c:pt idx="0">
                  <c:v>広島市</c:v>
                </c:pt>
                <c:pt idx="1">
                  <c:v>福山市</c:v>
                </c:pt>
                <c:pt idx="2">
                  <c:v>呉  市</c:v>
                </c:pt>
                <c:pt idx="3">
                  <c:v>東広島市</c:v>
                </c:pt>
                <c:pt idx="4">
                  <c:v>尾道市</c:v>
                </c:pt>
                <c:pt idx="5">
                  <c:v>三原市</c:v>
                </c:pt>
                <c:pt idx="6">
                  <c:v>大竹市</c:v>
                </c:pt>
                <c:pt idx="7">
                  <c:v>廿日市市</c:v>
                </c:pt>
                <c:pt idx="8">
                  <c:v>府中市</c:v>
                </c:pt>
                <c:pt idx="9">
                  <c:v>安芸高田市</c:v>
                </c:pt>
                <c:pt idx="10">
                  <c:v>三次市</c:v>
                </c:pt>
                <c:pt idx="11">
                  <c:v>竹原市</c:v>
                </c:pt>
                <c:pt idx="12">
                  <c:v>庄原市</c:v>
                </c:pt>
                <c:pt idx="13">
                  <c:v>江田島市</c:v>
                </c:pt>
                <c:pt idx="15">
                  <c:v>郡部計</c:v>
                </c:pt>
              </c:strCache>
            </c:strRef>
          </c:cat>
          <c:val>
            <c:numRef>
              <c:f>'１９工業'!$AA$7:$AA$22</c:f>
              <c:numCache>
                <c:formatCode>#,##0_);[Red]\(#,##0\)</c:formatCode>
                <c:ptCount val="16"/>
                <c:pt idx="0">
                  <c:v>225386799</c:v>
                </c:pt>
                <c:pt idx="1">
                  <c:v>134832781</c:v>
                </c:pt>
                <c:pt idx="2">
                  <c:v>70964809</c:v>
                </c:pt>
                <c:pt idx="3">
                  <c:v>46000691</c:v>
                </c:pt>
                <c:pt idx="4">
                  <c:v>37217728</c:v>
                </c:pt>
                <c:pt idx="5">
                  <c:v>24589713</c:v>
                </c:pt>
                <c:pt idx="6">
                  <c:v>13389995</c:v>
                </c:pt>
                <c:pt idx="7">
                  <c:v>10957699</c:v>
                </c:pt>
                <c:pt idx="8">
                  <c:v>11074496</c:v>
                </c:pt>
                <c:pt idx="9">
                  <c:v>8676130</c:v>
                </c:pt>
                <c:pt idx="10">
                  <c:v>7051756</c:v>
                </c:pt>
                <c:pt idx="11">
                  <c:v>5966290</c:v>
                </c:pt>
                <c:pt idx="12">
                  <c:v>3045554</c:v>
                </c:pt>
                <c:pt idx="13">
                  <c:v>890440</c:v>
                </c:pt>
                <c:pt idx="14">
                  <c:v>0</c:v>
                </c:pt>
                <c:pt idx="15">
                  <c:v>76711743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B04-450C-A832-002F881C2A17}"/>
            </c:ext>
          </c:extLst>
        </c:ser>
        <c:ser>
          <c:idx val="4"/>
          <c:order val="4"/>
          <c:tx>
            <c:strRef>
              <c:f>'１９工業'!$AB$3</c:f>
              <c:strCache>
                <c:ptCount val="1"/>
                <c:pt idx="0">
                  <c:v>製造品出荷額等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3AA7-41B8-9A4E-A3BB4CF5B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3AA7-41B8-9A4E-A3BB4CF5B6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3AA7-41B8-9A4E-A3BB4CF5B6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3AA7-41B8-9A4E-A3BB4CF5B6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3AA7-41B8-9A4E-A3BB4CF5B6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3AA7-41B8-9A4E-A3BB4CF5B62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3AA7-41B8-9A4E-A3BB4CF5B62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3AA7-41B8-9A4E-A3BB4CF5B62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3AA7-41B8-9A4E-A3BB4CF5B62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3AA7-41B8-9A4E-A3BB4CF5B62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3AA7-41B8-9A4E-A3BB4CF5B62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3AA7-41B8-9A4E-A3BB4CF5B62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9-3AA7-41B8-9A4E-A3BB4CF5B62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B-3AA7-41B8-9A4E-A3BB4CF5B62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D-3AA7-41B8-9A4E-A3BB4CF5B62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F-3AA7-41B8-9A4E-A3BB4CF5B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'１９工業'!$W$7:$W$22</c:f>
              <c:strCache>
                <c:ptCount val="16"/>
                <c:pt idx="0">
                  <c:v>広島市</c:v>
                </c:pt>
                <c:pt idx="1">
                  <c:v>福山市</c:v>
                </c:pt>
                <c:pt idx="2">
                  <c:v>呉  市</c:v>
                </c:pt>
                <c:pt idx="3">
                  <c:v>東広島市</c:v>
                </c:pt>
                <c:pt idx="4">
                  <c:v>尾道市</c:v>
                </c:pt>
                <c:pt idx="5">
                  <c:v>三原市</c:v>
                </c:pt>
                <c:pt idx="6">
                  <c:v>大竹市</c:v>
                </c:pt>
                <c:pt idx="7">
                  <c:v>廿日市市</c:v>
                </c:pt>
                <c:pt idx="8">
                  <c:v>府中市</c:v>
                </c:pt>
                <c:pt idx="9">
                  <c:v>安芸高田市</c:v>
                </c:pt>
                <c:pt idx="10">
                  <c:v>三次市</c:v>
                </c:pt>
                <c:pt idx="11">
                  <c:v>竹原市</c:v>
                </c:pt>
                <c:pt idx="12">
                  <c:v>庄原市</c:v>
                </c:pt>
                <c:pt idx="13">
                  <c:v>江田島市</c:v>
                </c:pt>
                <c:pt idx="15">
                  <c:v>郡部計</c:v>
                </c:pt>
              </c:strCache>
            </c:strRef>
          </c:cat>
          <c:val>
            <c:numRef>
              <c:f>'１９工業'!$AB$7:$AB$22</c:f>
              <c:numCache>
                <c:formatCode>#,##0_);[Red]\(#,##0\)</c:formatCode>
                <c:ptCount val="16"/>
                <c:pt idx="0">
                  <c:v>310083951</c:v>
                </c:pt>
                <c:pt idx="1">
                  <c:v>171635066</c:v>
                </c:pt>
                <c:pt idx="2">
                  <c:v>112038843</c:v>
                </c:pt>
                <c:pt idx="3">
                  <c:v>85391058</c:v>
                </c:pt>
                <c:pt idx="4">
                  <c:v>56708421</c:v>
                </c:pt>
                <c:pt idx="5">
                  <c:v>41348728</c:v>
                </c:pt>
                <c:pt idx="6">
                  <c:v>27238164</c:v>
                </c:pt>
                <c:pt idx="7">
                  <c:v>20426694</c:v>
                </c:pt>
                <c:pt idx="8">
                  <c:v>18927409</c:v>
                </c:pt>
                <c:pt idx="9">
                  <c:v>13579302</c:v>
                </c:pt>
                <c:pt idx="10">
                  <c:v>11081989</c:v>
                </c:pt>
                <c:pt idx="11">
                  <c:v>7630790</c:v>
                </c:pt>
                <c:pt idx="12">
                  <c:v>5440109</c:v>
                </c:pt>
                <c:pt idx="13">
                  <c:v>1699924</c:v>
                </c:pt>
                <c:pt idx="14">
                  <c:v>0</c:v>
                </c:pt>
                <c:pt idx="15">
                  <c:v>90922680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B04-450C-A832-002F881C2A17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ＪＲ西日本各駅別乗車人員の推移（</a:t>
            </a:r>
            <a:r>
              <a:rPr lang="en-US" sz="14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</a:t>
            </a:r>
            <a:r>
              <a:rPr lang="ja-JP" sz="14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日当たり）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7900686427896881"/>
          <c:y val="7.4447466190883313E-2"/>
          <c:w val="0.79393395856258242"/>
          <c:h val="0.50572517018582452"/>
        </c:manualLayout>
      </c:layout>
      <c:lineChart>
        <c:grouping val="standard"/>
        <c:varyColors val="0"/>
        <c:ser>
          <c:idx val="0"/>
          <c:order val="0"/>
          <c:tx>
            <c:strRef>
              <c:f>'2０JR'!$U$5</c:f>
              <c:strCache>
                <c:ptCount val="1"/>
                <c:pt idx="0">
                  <c:v>八本松駅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'2０JR'!$V$5:$Z$5</c:f>
              <c:numCache>
                <c:formatCode>_(* #,##0_);_(* \(#,##0\);_(* "-"_);_(@_)</c:formatCode>
                <c:ptCount val="5"/>
                <c:pt idx="0">
                  <c:v>4451</c:v>
                </c:pt>
                <c:pt idx="1">
                  <c:v>4076</c:v>
                </c:pt>
                <c:pt idx="2">
                  <c:v>3787</c:v>
                </c:pt>
                <c:pt idx="3">
                  <c:v>3883</c:v>
                </c:pt>
                <c:pt idx="4">
                  <c:v>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3-4E99-A556-731A06B3EA54}"/>
            </c:ext>
          </c:extLst>
        </c:ser>
        <c:ser>
          <c:idx val="1"/>
          <c:order val="1"/>
          <c:tx>
            <c:strRef>
              <c:f>'2０JR'!$U$6</c:f>
              <c:strCache>
                <c:ptCount val="1"/>
                <c:pt idx="0">
                  <c:v>寺家駅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'2０JR'!$V$6:$Z$6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1232</c:v>
                </c:pt>
                <c:pt idx="2">
                  <c:v>1467</c:v>
                </c:pt>
                <c:pt idx="3">
                  <c:v>1867</c:v>
                </c:pt>
                <c:pt idx="4">
                  <c:v>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3-4E99-A556-731A06B3EA54}"/>
            </c:ext>
          </c:extLst>
        </c:ser>
        <c:ser>
          <c:idx val="2"/>
          <c:order val="2"/>
          <c:tx>
            <c:strRef>
              <c:f>'2０JR'!$U$7</c:f>
              <c:strCache>
                <c:ptCount val="1"/>
                <c:pt idx="0">
                  <c:v>西条駅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'2０JR'!$V$7:$Z$7</c:f>
              <c:numCache>
                <c:formatCode>_(* #,##0_);_(* \(#,##0\);_(* "-"_);_(@_)</c:formatCode>
                <c:ptCount val="5"/>
                <c:pt idx="0">
                  <c:v>10088</c:v>
                </c:pt>
                <c:pt idx="1">
                  <c:v>9756</c:v>
                </c:pt>
                <c:pt idx="2">
                  <c:v>9024</c:v>
                </c:pt>
                <c:pt idx="3">
                  <c:v>9488</c:v>
                </c:pt>
                <c:pt idx="4">
                  <c:v>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3-4E99-A556-731A06B3EA54}"/>
            </c:ext>
          </c:extLst>
        </c:ser>
        <c:ser>
          <c:idx val="3"/>
          <c:order val="3"/>
          <c:tx>
            <c:strRef>
              <c:f>'2０JR'!$U$8</c:f>
              <c:strCache>
                <c:ptCount val="1"/>
                <c:pt idx="0">
                  <c:v>西高屋駅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'2０JR'!$V$8:$Z$8</c:f>
              <c:numCache>
                <c:formatCode>_(* #,##0_);_(* \(#,##0\);_(* "-"_);_(@_)</c:formatCode>
                <c:ptCount val="5"/>
                <c:pt idx="0">
                  <c:v>5166</c:v>
                </c:pt>
                <c:pt idx="1">
                  <c:v>5154</c:v>
                </c:pt>
                <c:pt idx="2">
                  <c:v>4857</c:v>
                </c:pt>
                <c:pt idx="3">
                  <c:v>4949</c:v>
                </c:pt>
                <c:pt idx="4">
                  <c:v>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3-4E99-A556-731A06B3EA54}"/>
            </c:ext>
          </c:extLst>
        </c:ser>
        <c:ser>
          <c:idx val="4"/>
          <c:order val="4"/>
          <c:tx>
            <c:strRef>
              <c:f>'2０JR'!$U$9</c:f>
              <c:strCache>
                <c:ptCount val="1"/>
                <c:pt idx="0">
                  <c:v>白市駅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'2０JR'!$V$9:$Z$9</c:f>
              <c:numCache>
                <c:formatCode>_(* #,##0_);_(* \(#,##0\);_(* "-"_);_(@_)</c:formatCode>
                <c:ptCount val="5"/>
                <c:pt idx="0">
                  <c:v>1839</c:v>
                </c:pt>
                <c:pt idx="1">
                  <c:v>1815</c:v>
                </c:pt>
                <c:pt idx="2">
                  <c:v>1620</c:v>
                </c:pt>
                <c:pt idx="3">
                  <c:v>1637</c:v>
                </c:pt>
                <c:pt idx="4">
                  <c:v>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43-4E99-A556-731A06B3EA54}"/>
            </c:ext>
          </c:extLst>
        </c:ser>
        <c:ser>
          <c:idx val="5"/>
          <c:order val="5"/>
          <c:tx>
            <c:strRef>
              <c:f>'2０JR'!$U$10</c:f>
              <c:strCache>
                <c:ptCount val="1"/>
                <c:pt idx="0">
                  <c:v>入野駅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'2０JR'!$V$10:$Z$10</c:f>
              <c:numCache>
                <c:formatCode>_(* #,##0_);_(* \(#,##0\);_(* "-"_);_(@_)</c:formatCode>
                <c:ptCount val="5"/>
                <c:pt idx="0">
                  <c:v>245</c:v>
                </c:pt>
                <c:pt idx="1">
                  <c:v>246</c:v>
                </c:pt>
                <c:pt idx="2">
                  <c:v>214</c:v>
                </c:pt>
                <c:pt idx="3">
                  <c:v>211</c:v>
                </c:pt>
                <c:pt idx="4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FC3-41A7-88B7-A23F7AC74359}"/>
            </c:ext>
          </c:extLst>
        </c:ser>
        <c:ser>
          <c:idx val="6"/>
          <c:order val="6"/>
          <c:tx>
            <c:strRef>
              <c:f>'2０JR'!$U$11</c:f>
              <c:strCache>
                <c:ptCount val="1"/>
                <c:pt idx="0">
                  <c:v>河内駅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'2０JR'!$V$11:$Z$11</c:f>
              <c:numCache>
                <c:formatCode>_(* #,##0_);_(* \(#,##0\);_(* "-"_);_(@_)</c:formatCode>
                <c:ptCount val="5"/>
                <c:pt idx="0">
                  <c:v>566</c:v>
                </c:pt>
                <c:pt idx="1">
                  <c:v>526</c:v>
                </c:pt>
                <c:pt idx="2">
                  <c:v>399</c:v>
                </c:pt>
                <c:pt idx="3">
                  <c:v>404</c:v>
                </c:pt>
                <c:pt idx="4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FC3-41A7-88B7-A23F7AC74359}"/>
            </c:ext>
          </c:extLst>
        </c:ser>
        <c:ser>
          <c:idx val="7"/>
          <c:order val="7"/>
          <c:tx>
            <c:strRef>
              <c:f>'2０JR'!$U$12</c:f>
              <c:strCache>
                <c:ptCount val="1"/>
                <c:pt idx="0">
                  <c:v>安芸津駅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'2０JR'!$V$12:$Z$12</c:f>
              <c:numCache>
                <c:formatCode>_(* #,##0_);_(* \(#,##0\);_(* "-"_);_(@_)</c:formatCode>
                <c:ptCount val="5"/>
                <c:pt idx="0">
                  <c:v>426</c:v>
                </c:pt>
                <c:pt idx="1">
                  <c:v>405</c:v>
                </c:pt>
                <c:pt idx="2">
                  <c:v>304</c:v>
                </c:pt>
                <c:pt idx="3">
                  <c:v>352</c:v>
                </c:pt>
                <c:pt idx="4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FC3-41A7-88B7-A23F7AC74359}"/>
            </c:ext>
          </c:extLst>
        </c:ser>
        <c:ser>
          <c:idx val="8"/>
          <c:order val="8"/>
          <c:tx>
            <c:strRef>
              <c:f>'2０JR'!$U$13</c:f>
              <c:strCache>
                <c:ptCount val="1"/>
                <c:pt idx="0">
                  <c:v>風早駅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'2０JR'!$V$13:$Z$13</c:f>
              <c:numCache>
                <c:formatCode>_(* #,##0_);_(* \(#,##0\);_(* "-"_);_(@_)</c:formatCode>
                <c:ptCount val="5"/>
                <c:pt idx="0">
                  <c:v>222</c:v>
                </c:pt>
                <c:pt idx="1">
                  <c:v>217</c:v>
                </c:pt>
                <c:pt idx="2">
                  <c:v>179</c:v>
                </c:pt>
                <c:pt idx="3">
                  <c:v>205</c:v>
                </c:pt>
                <c:pt idx="4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FC3-41A7-88B7-A23F7AC74359}"/>
            </c:ext>
          </c:extLst>
        </c:ser>
        <c:ser>
          <c:idx val="9"/>
          <c:order val="9"/>
          <c:tx>
            <c:strRef>
              <c:f>'2０JR'!$U$14</c:f>
              <c:strCache>
                <c:ptCount val="1"/>
                <c:pt idx="0">
                  <c:v>東広島駅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'2０JR'!$V$4:$Z$4</c:f>
              <c:strCache>
                <c:ptCount val="5"/>
                <c:pt idx="0">
                  <c:v>2016
（平28）</c:v>
                </c:pt>
                <c:pt idx="1">
                  <c:v>2017
（平29）</c:v>
                </c:pt>
                <c:pt idx="2">
                  <c:v>2018
（平30）</c:v>
                </c:pt>
                <c:pt idx="3">
                  <c:v>2019
（令元）</c:v>
                </c:pt>
                <c:pt idx="4">
                  <c:v>2020
（令2）</c:v>
                </c:pt>
              </c:strCache>
            </c:strRef>
          </c:cat>
          <c:val>
            <c:numRef>
              <c:f>'2０JR'!$V$14:$Z$14</c:f>
              <c:numCache>
                <c:formatCode>_(* #,##0_);_(* \(#,##0\);_(* "-"_);_(@_)</c:formatCode>
                <c:ptCount val="5"/>
                <c:pt idx="0">
                  <c:v>1246</c:v>
                </c:pt>
                <c:pt idx="1">
                  <c:v>1295</c:v>
                </c:pt>
                <c:pt idx="2">
                  <c:v>1766</c:v>
                </c:pt>
                <c:pt idx="3">
                  <c:v>1410</c:v>
                </c:pt>
                <c:pt idx="4">
                  <c:v>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FC3-41A7-88B7-A23F7AC74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27936"/>
        <c:axId val="63129472"/>
      </c:lineChart>
      <c:catAx>
        <c:axId val="631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129472"/>
        <c:crosses val="autoZero"/>
        <c:auto val="1"/>
        <c:lblAlgn val="ctr"/>
        <c:lblOffset val="100"/>
        <c:noMultiLvlLbl val="0"/>
      </c:catAx>
      <c:valAx>
        <c:axId val="6312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127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市内各ＩＣ流入流出台数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538671586204576"/>
          <c:y val="0.11776844327521335"/>
          <c:w val="0.83075946930842171"/>
          <c:h val="0.75900104971080384"/>
        </c:manualLayout>
      </c:layout>
      <c:lineChart>
        <c:grouping val="standard"/>
        <c:varyColors val="0"/>
        <c:ser>
          <c:idx val="0"/>
          <c:order val="0"/>
          <c:tx>
            <c:strRef>
              <c:f>'2１,2２車種、IC'!$AG$5</c:f>
              <c:strCache>
                <c:ptCount val="1"/>
                <c:pt idx="0">
                  <c:v>志和IC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'2１,2２車種、IC'!$AH$4:$CO$4</c:f>
              <c:numCache>
                <c:formatCode>[$-411]yyyy"年"\ m"月"</c:formatCode>
                <c:ptCount val="60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  <c:pt idx="13">
                  <c:v>42856</c:v>
                </c:pt>
                <c:pt idx="14">
                  <c:v>42887</c:v>
                </c:pt>
                <c:pt idx="15">
                  <c:v>42917</c:v>
                </c:pt>
                <c:pt idx="16">
                  <c:v>42948</c:v>
                </c:pt>
                <c:pt idx="17">
                  <c:v>42979</c:v>
                </c:pt>
                <c:pt idx="18">
                  <c:v>43009</c:v>
                </c:pt>
                <c:pt idx="19">
                  <c:v>43040</c:v>
                </c:pt>
                <c:pt idx="20">
                  <c:v>43070</c:v>
                </c:pt>
                <c:pt idx="21">
                  <c:v>43101</c:v>
                </c:pt>
                <c:pt idx="22">
                  <c:v>43132</c:v>
                </c:pt>
                <c:pt idx="23">
                  <c:v>43160</c:v>
                </c:pt>
                <c:pt idx="24">
                  <c:v>43191</c:v>
                </c:pt>
                <c:pt idx="25">
                  <c:v>43221</c:v>
                </c:pt>
                <c:pt idx="26">
                  <c:v>43252</c:v>
                </c:pt>
                <c:pt idx="27">
                  <c:v>43282</c:v>
                </c:pt>
                <c:pt idx="28">
                  <c:v>43313</c:v>
                </c:pt>
                <c:pt idx="29">
                  <c:v>43344</c:v>
                </c:pt>
                <c:pt idx="30">
                  <c:v>43374</c:v>
                </c:pt>
                <c:pt idx="31">
                  <c:v>43405</c:v>
                </c:pt>
                <c:pt idx="32">
                  <c:v>43435</c:v>
                </c:pt>
                <c:pt idx="33">
                  <c:v>43466</c:v>
                </c:pt>
                <c:pt idx="34">
                  <c:v>43497</c:v>
                </c:pt>
                <c:pt idx="35">
                  <c:v>43525</c:v>
                </c:pt>
                <c:pt idx="36">
                  <c:v>43556</c:v>
                </c:pt>
                <c:pt idx="37">
                  <c:v>43586</c:v>
                </c:pt>
                <c:pt idx="38">
                  <c:v>43617</c:v>
                </c:pt>
                <c:pt idx="39">
                  <c:v>43647</c:v>
                </c:pt>
                <c:pt idx="40">
                  <c:v>43678</c:v>
                </c:pt>
                <c:pt idx="41">
                  <c:v>43709</c:v>
                </c:pt>
                <c:pt idx="42">
                  <c:v>43739</c:v>
                </c:pt>
                <c:pt idx="43">
                  <c:v>43770</c:v>
                </c:pt>
                <c:pt idx="44">
                  <c:v>43800</c:v>
                </c:pt>
                <c:pt idx="45">
                  <c:v>43831</c:v>
                </c:pt>
                <c:pt idx="46">
                  <c:v>43862</c:v>
                </c:pt>
                <c:pt idx="47">
                  <c:v>43891</c:v>
                </c:pt>
                <c:pt idx="48">
                  <c:v>43922</c:v>
                </c:pt>
                <c:pt idx="49">
                  <c:v>43952</c:v>
                </c:pt>
                <c:pt idx="50">
                  <c:v>43983</c:v>
                </c:pt>
                <c:pt idx="51">
                  <c:v>44013</c:v>
                </c:pt>
                <c:pt idx="52">
                  <c:v>44044</c:v>
                </c:pt>
                <c:pt idx="53">
                  <c:v>44075</c:v>
                </c:pt>
                <c:pt idx="54">
                  <c:v>44105</c:v>
                </c:pt>
                <c:pt idx="55">
                  <c:v>44136</c:v>
                </c:pt>
                <c:pt idx="56">
                  <c:v>44166</c:v>
                </c:pt>
                <c:pt idx="57">
                  <c:v>44197</c:v>
                </c:pt>
                <c:pt idx="58">
                  <c:v>44228</c:v>
                </c:pt>
                <c:pt idx="59">
                  <c:v>44256</c:v>
                </c:pt>
              </c:numCache>
            </c:numRef>
          </c:cat>
          <c:val>
            <c:numRef>
              <c:f>'2１,2２車種、IC'!$AH$5:$CO$5</c:f>
              <c:numCache>
                <c:formatCode>#,##0</c:formatCode>
                <c:ptCount val="60"/>
                <c:pt idx="0">
                  <c:v>543868</c:v>
                </c:pt>
                <c:pt idx="1">
                  <c:v>538850</c:v>
                </c:pt>
                <c:pt idx="2">
                  <c:v>544418</c:v>
                </c:pt>
                <c:pt idx="3">
                  <c:v>577949</c:v>
                </c:pt>
                <c:pt idx="4">
                  <c:v>579501</c:v>
                </c:pt>
                <c:pt idx="5">
                  <c:v>546409</c:v>
                </c:pt>
                <c:pt idx="6">
                  <c:v>568791</c:v>
                </c:pt>
                <c:pt idx="7">
                  <c:v>557598</c:v>
                </c:pt>
                <c:pt idx="8">
                  <c:v>561000</c:v>
                </c:pt>
                <c:pt idx="9">
                  <c:v>499529</c:v>
                </c:pt>
                <c:pt idx="10">
                  <c:v>498605</c:v>
                </c:pt>
                <c:pt idx="11">
                  <c:v>592453</c:v>
                </c:pt>
                <c:pt idx="12">
                  <c:v>543629</c:v>
                </c:pt>
                <c:pt idx="13">
                  <c:v>550234</c:v>
                </c:pt>
                <c:pt idx="14">
                  <c:v>546683</c:v>
                </c:pt>
                <c:pt idx="15">
                  <c:v>573056</c:v>
                </c:pt>
                <c:pt idx="16">
                  <c:v>586442</c:v>
                </c:pt>
                <c:pt idx="17">
                  <c:v>553948</c:v>
                </c:pt>
                <c:pt idx="18">
                  <c:v>566169</c:v>
                </c:pt>
                <c:pt idx="19">
                  <c:v>571435</c:v>
                </c:pt>
                <c:pt idx="20">
                  <c:v>567431</c:v>
                </c:pt>
                <c:pt idx="21">
                  <c:v>511447</c:v>
                </c:pt>
                <c:pt idx="22">
                  <c:v>503810</c:v>
                </c:pt>
                <c:pt idx="23">
                  <c:v>602390</c:v>
                </c:pt>
                <c:pt idx="24">
                  <c:v>566590</c:v>
                </c:pt>
                <c:pt idx="25">
                  <c:v>571819</c:v>
                </c:pt>
                <c:pt idx="26">
                  <c:v>570425</c:v>
                </c:pt>
                <c:pt idx="27">
                  <c:v>481783</c:v>
                </c:pt>
                <c:pt idx="28">
                  <c:v>651913</c:v>
                </c:pt>
                <c:pt idx="29">
                  <c:v>579572</c:v>
                </c:pt>
                <c:pt idx="30">
                  <c:v>628943</c:v>
                </c:pt>
                <c:pt idx="31">
                  <c:v>613516</c:v>
                </c:pt>
                <c:pt idx="32">
                  <c:v>600739</c:v>
                </c:pt>
                <c:pt idx="33">
                  <c:v>553520</c:v>
                </c:pt>
                <c:pt idx="34">
                  <c:v>541733</c:v>
                </c:pt>
                <c:pt idx="35">
                  <c:v>630592</c:v>
                </c:pt>
                <c:pt idx="36">
                  <c:v>595230</c:v>
                </c:pt>
                <c:pt idx="37">
                  <c:v>585042</c:v>
                </c:pt>
                <c:pt idx="38">
                  <c:v>583753</c:v>
                </c:pt>
                <c:pt idx="39">
                  <c:v>605454</c:v>
                </c:pt>
                <c:pt idx="40">
                  <c:v>591003</c:v>
                </c:pt>
                <c:pt idx="41">
                  <c:v>587281</c:v>
                </c:pt>
                <c:pt idx="42">
                  <c:v>603383</c:v>
                </c:pt>
                <c:pt idx="43">
                  <c:v>593009</c:v>
                </c:pt>
                <c:pt idx="44">
                  <c:v>588217</c:v>
                </c:pt>
                <c:pt idx="45">
                  <c:v>551371</c:v>
                </c:pt>
                <c:pt idx="46">
                  <c:v>542984</c:v>
                </c:pt>
                <c:pt idx="47">
                  <c:v>582938</c:v>
                </c:pt>
                <c:pt idx="48">
                  <c:v>457426</c:v>
                </c:pt>
                <c:pt idx="49">
                  <c:v>428071</c:v>
                </c:pt>
                <c:pt idx="50">
                  <c:v>525988</c:v>
                </c:pt>
                <c:pt idx="51">
                  <c:v>555211</c:v>
                </c:pt>
                <c:pt idx="52">
                  <c:v>555056</c:v>
                </c:pt>
                <c:pt idx="53">
                  <c:v>560985</c:v>
                </c:pt>
                <c:pt idx="54">
                  <c:v>578339</c:v>
                </c:pt>
                <c:pt idx="55">
                  <c:v>560764</c:v>
                </c:pt>
                <c:pt idx="56">
                  <c:v>541880</c:v>
                </c:pt>
                <c:pt idx="57">
                  <c:v>479616</c:v>
                </c:pt>
                <c:pt idx="58">
                  <c:v>504834</c:v>
                </c:pt>
                <c:pt idx="59">
                  <c:v>595979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5-4DFB-8EEA-D512074416F8}"/>
            </c:ext>
          </c:extLst>
        </c:ser>
        <c:ser>
          <c:idx val="1"/>
          <c:order val="1"/>
          <c:tx>
            <c:strRef>
              <c:f>'2１,2２車種、IC'!$AG$6</c:f>
              <c:strCache>
                <c:ptCount val="1"/>
                <c:pt idx="0">
                  <c:v>西条IC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'2１,2２車種、IC'!$AH$4:$CO$4</c:f>
              <c:numCache>
                <c:formatCode>[$-411]yyyy"年"\ m"月"</c:formatCode>
                <c:ptCount val="60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  <c:pt idx="13">
                  <c:v>42856</c:v>
                </c:pt>
                <c:pt idx="14">
                  <c:v>42887</c:v>
                </c:pt>
                <c:pt idx="15">
                  <c:v>42917</c:v>
                </c:pt>
                <c:pt idx="16">
                  <c:v>42948</c:v>
                </c:pt>
                <c:pt idx="17">
                  <c:v>42979</c:v>
                </c:pt>
                <c:pt idx="18">
                  <c:v>43009</c:v>
                </c:pt>
                <c:pt idx="19">
                  <c:v>43040</c:v>
                </c:pt>
                <c:pt idx="20">
                  <c:v>43070</c:v>
                </c:pt>
                <c:pt idx="21">
                  <c:v>43101</c:v>
                </c:pt>
                <c:pt idx="22">
                  <c:v>43132</c:v>
                </c:pt>
                <c:pt idx="23">
                  <c:v>43160</c:v>
                </c:pt>
                <c:pt idx="24">
                  <c:v>43191</c:v>
                </c:pt>
                <c:pt idx="25">
                  <c:v>43221</c:v>
                </c:pt>
                <c:pt idx="26">
                  <c:v>43252</c:v>
                </c:pt>
                <c:pt idx="27">
                  <c:v>43282</c:v>
                </c:pt>
                <c:pt idx="28">
                  <c:v>43313</c:v>
                </c:pt>
                <c:pt idx="29">
                  <c:v>43344</c:v>
                </c:pt>
                <c:pt idx="30">
                  <c:v>43374</c:v>
                </c:pt>
                <c:pt idx="31">
                  <c:v>43405</c:v>
                </c:pt>
                <c:pt idx="32">
                  <c:v>43435</c:v>
                </c:pt>
                <c:pt idx="33">
                  <c:v>43466</c:v>
                </c:pt>
                <c:pt idx="34">
                  <c:v>43497</c:v>
                </c:pt>
                <c:pt idx="35">
                  <c:v>43525</c:v>
                </c:pt>
                <c:pt idx="36">
                  <c:v>43556</c:v>
                </c:pt>
                <c:pt idx="37">
                  <c:v>43586</c:v>
                </c:pt>
                <c:pt idx="38">
                  <c:v>43617</c:v>
                </c:pt>
                <c:pt idx="39">
                  <c:v>43647</c:v>
                </c:pt>
                <c:pt idx="40">
                  <c:v>43678</c:v>
                </c:pt>
                <c:pt idx="41">
                  <c:v>43709</c:v>
                </c:pt>
                <c:pt idx="42">
                  <c:v>43739</c:v>
                </c:pt>
                <c:pt idx="43">
                  <c:v>43770</c:v>
                </c:pt>
                <c:pt idx="44">
                  <c:v>43800</c:v>
                </c:pt>
                <c:pt idx="45">
                  <c:v>43831</c:v>
                </c:pt>
                <c:pt idx="46">
                  <c:v>43862</c:v>
                </c:pt>
                <c:pt idx="47">
                  <c:v>43891</c:v>
                </c:pt>
                <c:pt idx="48">
                  <c:v>43922</c:v>
                </c:pt>
                <c:pt idx="49">
                  <c:v>43952</c:v>
                </c:pt>
                <c:pt idx="50">
                  <c:v>43983</c:v>
                </c:pt>
                <c:pt idx="51">
                  <c:v>44013</c:v>
                </c:pt>
                <c:pt idx="52">
                  <c:v>44044</c:v>
                </c:pt>
                <c:pt idx="53">
                  <c:v>44075</c:v>
                </c:pt>
                <c:pt idx="54">
                  <c:v>44105</c:v>
                </c:pt>
                <c:pt idx="55">
                  <c:v>44136</c:v>
                </c:pt>
                <c:pt idx="56">
                  <c:v>44166</c:v>
                </c:pt>
                <c:pt idx="57">
                  <c:v>44197</c:v>
                </c:pt>
                <c:pt idx="58">
                  <c:v>44228</c:v>
                </c:pt>
                <c:pt idx="59">
                  <c:v>44256</c:v>
                </c:pt>
              </c:numCache>
            </c:numRef>
          </c:cat>
          <c:val>
            <c:numRef>
              <c:f>'2１,2２車種、IC'!$AH$6:$CO$6</c:f>
              <c:numCache>
                <c:formatCode>#,##0</c:formatCode>
                <c:ptCount val="60"/>
                <c:pt idx="0">
                  <c:v>255517</c:v>
                </c:pt>
                <c:pt idx="1">
                  <c:v>253637</c:v>
                </c:pt>
                <c:pt idx="2">
                  <c:v>250150</c:v>
                </c:pt>
                <c:pt idx="3">
                  <c:v>269766</c:v>
                </c:pt>
                <c:pt idx="4">
                  <c:v>283412</c:v>
                </c:pt>
                <c:pt idx="5">
                  <c:v>258387</c:v>
                </c:pt>
                <c:pt idx="6">
                  <c:v>275817</c:v>
                </c:pt>
                <c:pt idx="7">
                  <c:v>266166</c:v>
                </c:pt>
                <c:pt idx="8">
                  <c:v>269335</c:v>
                </c:pt>
                <c:pt idx="9">
                  <c:v>239244</c:v>
                </c:pt>
                <c:pt idx="10">
                  <c:v>234483</c:v>
                </c:pt>
                <c:pt idx="11">
                  <c:v>286292</c:v>
                </c:pt>
                <c:pt idx="12">
                  <c:v>261620</c:v>
                </c:pt>
                <c:pt idx="13">
                  <c:v>265568</c:v>
                </c:pt>
                <c:pt idx="14">
                  <c:v>258746</c:v>
                </c:pt>
                <c:pt idx="15">
                  <c:v>272767</c:v>
                </c:pt>
                <c:pt idx="16">
                  <c:v>291635</c:v>
                </c:pt>
                <c:pt idx="17">
                  <c:v>268817</c:v>
                </c:pt>
                <c:pt idx="18">
                  <c:v>280171</c:v>
                </c:pt>
                <c:pt idx="19">
                  <c:v>276836</c:v>
                </c:pt>
                <c:pt idx="20">
                  <c:v>276986</c:v>
                </c:pt>
                <c:pt idx="21">
                  <c:v>252069</c:v>
                </c:pt>
                <c:pt idx="22">
                  <c:v>241310</c:v>
                </c:pt>
                <c:pt idx="23">
                  <c:v>292341</c:v>
                </c:pt>
                <c:pt idx="24">
                  <c:v>268804</c:v>
                </c:pt>
                <c:pt idx="25">
                  <c:v>267690</c:v>
                </c:pt>
                <c:pt idx="26">
                  <c:v>262143</c:v>
                </c:pt>
                <c:pt idx="27">
                  <c:v>241972</c:v>
                </c:pt>
                <c:pt idx="28">
                  <c:v>324426</c:v>
                </c:pt>
                <c:pt idx="29">
                  <c:v>278191</c:v>
                </c:pt>
                <c:pt idx="30">
                  <c:v>298347</c:v>
                </c:pt>
                <c:pt idx="31">
                  <c:v>293188</c:v>
                </c:pt>
                <c:pt idx="32">
                  <c:v>287218</c:v>
                </c:pt>
                <c:pt idx="33">
                  <c:v>261436</c:v>
                </c:pt>
                <c:pt idx="34">
                  <c:v>249347</c:v>
                </c:pt>
                <c:pt idx="35">
                  <c:v>297446</c:v>
                </c:pt>
                <c:pt idx="36">
                  <c:v>275869</c:v>
                </c:pt>
                <c:pt idx="37">
                  <c:v>274253</c:v>
                </c:pt>
                <c:pt idx="38">
                  <c:v>267479</c:v>
                </c:pt>
                <c:pt idx="39">
                  <c:v>284090</c:v>
                </c:pt>
                <c:pt idx="40">
                  <c:v>292266</c:v>
                </c:pt>
                <c:pt idx="41">
                  <c:v>284667</c:v>
                </c:pt>
                <c:pt idx="42">
                  <c:v>291948</c:v>
                </c:pt>
                <c:pt idx="43">
                  <c:v>285228</c:v>
                </c:pt>
                <c:pt idx="44">
                  <c:v>283577</c:v>
                </c:pt>
                <c:pt idx="45">
                  <c:v>263736</c:v>
                </c:pt>
                <c:pt idx="46">
                  <c:v>254628</c:v>
                </c:pt>
                <c:pt idx="47">
                  <c:v>273250</c:v>
                </c:pt>
                <c:pt idx="48">
                  <c:v>194329</c:v>
                </c:pt>
                <c:pt idx="49">
                  <c:v>179261</c:v>
                </c:pt>
                <c:pt idx="50">
                  <c:v>235159</c:v>
                </c:pt>
                <c:pt idx="51">
                  <c:v>243896</c:v>
                </c:pt>
                <c:pt idx="52">
                  <c:v>259182</c:v>
                </c:pt>
                <c:pt idx="53">
                  <c:v>268665</c:v>
                </c:pt>
                <c:pt idx="54">
                  <c:v>291992</c:v>
                </c:pt>
                <c:pt idx="55">
                  <c:v>275618</c:v>
                </c:pt>
                <c:pt idx="56">
                  <c:v>259976</c:v>
                </c:pt>
                <c:pt idx="57">
                  <c:v>229828</c:v>
                </c:pt>
                <c:pt idx="58">
                  <c:v>238911</c:v>
                </c:pt>
                <c:pt idx="59">
                  <c:v>289653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5-4DFB-8EEA-D512074416F8}"/>
            </c:ext>
          </c:extLst>
        </c:ser>
        <c:ser>
          <c:idx val="2"/>
          <c:order val="2"/>
          <c:tx>
            <c:strRef>
              <c:f>'2１,2２車種、IC'!$AG$7</c:f>
              <c:strCache>
                <c:ptCount val="1"/>
                <c:pt idx="0">
                  <c:v>河内IC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'2１,2２車種、IC'!$AH$4:$CO$4</c:f>
              <c:numCache>
                <c:formatCode>[$-411]yyyy"年"\ m"月"</c:formatCode>
                <c:ptCount val="60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  <c:pt idx="13">
                  <c:v>42856</c:v>
                </c:pt>
                <c:pt idx="14">
                  <c:v>42887</c:v>
                </c:pt>
                <c:pt idx="15">
                  <c:v>42917</c:v>
                </c:pt>
                <c:pt idx="16">
                  <c:v>42948</c:v>
                </c:pt>
                <c:pt idx="17">
                  <c:v>42979</c:v>
                </c:pt>
                <c:pt idx="18">
                  <c:v>43009</c:v>
                </c:pt>
                <c:pt idx="19">
                  <c:v>43040</c:v>
                </c:pt>
                <c:pt idx="20">
                  <c:v>43070</c:v>
                </c:pt>
                <c:pt idx="21">
                  <c:v>43101</c:v>
                </c:pt>
                <c:pt idx="22">
                  <c:v>43132</c:v>
                </c:pt>
                <c:pt idx="23">
                  <c:v>43160</c:v>
                </c:pt>
                <c:pt idx="24">
                  <c:v>43191</c:v>
                </c:pt>
                <c:pt idx="25">
                  <c:v>43221</c:v>
                </c:pt>
                <c:pt idx="26">
                  <c:v>43252</c:v>
                </c:pt>
                <c:pt idx="27">
                  <c:v>43282</c:v>
                </c:pt>
                <c:pt idx="28">
                  <c:v>43313</c:v>
                </c:pt>
                <c:pt idx="29">
                  <c:v>43344</c:v>
                </c:pt>
                <c:pt idx="30">
                  <c:v>43374</c:v>
                </c:pt>
                <c:pt idx="31">
                  <c:v>43405</c:v>
                </c:pt>
                <c:pt idx="32">
                  <c:v>43435</c:v>
                </c:pt>
                <c:pt idx="33">
                  <c:v>43466</c:v>
                </c:pt>
                <c:pt idx="34">
                  <c:v>43497</c:v>
                </c:pt>
                <c:pt idx="35">
                  <c:v>43525</c:v>
                </c:pt>
                <c:pt idx="36">
                  <c:v>43556</c:v>
                </c:pt>
                <c:pt idx="37">
                  <c:v>43586</c:v>
                </c:pt>
                <c:pt idx="38">
                  <c:v>43617</c:v>
                </c:pt>
                <c:pt idx="39">
                  <c:v>43647</c:v>
                </c:pt>
                <c:pt idx="40">
                  <c:v>43678</c:v>
                </c:pt>
                <c:pt idx="41">
                  <c:v>43709</c:v>
                </c:pt>
                <c:pt idx="42">
                  <c:v>43739</c:v>
                </c:pt>
                <c:pt idx="43">
                  <c:v>43770</c:v>
                </c:pt>
                <c:pt idx="44">
                  <c:v>43800</c:v>
                </c:pt>
                <c:pt idx="45">
                  <c:v>43831</c:v>
                </c:pt>
                <c:pt idx="46">
                  <c:v>43862</c:v>
                </c:pt>
                <c:pt idx="47">
                  <c:v>43891</c:v>
                </c:pt>
                <c:pt idx="48">
                  <c:v>43922</c:v>
                </c:pt>
                <c:pt idx="49">
                  <c:v>43952</c:v>
                </c:pt>
                <c:pt idx="50">
                  <c:v>43983</c:v>
                </c:pt>
                <c:pt idx="51">
                  <c:v>44013</c:v>
                </c:pt>
                <c:pt idx="52">
                  <c:v>44044</c:v>
                </c:pt>
                <c:pt idx="53">
                  <c:v>44075</c:v>
                </c:pt>
                <c:pt idx="54">
                  <c:v>44105</c:v>
                </c:pt>
                <c:pt idx="55">
                  <c:v>44136</c:v>
                </c:pt>
                <c:pt idx="56">
                  <c:v>44166</c:v>
                </c:pt>
                <c:pt idx="57">
                  <c:v>44197</c:v>
                </c:pt>
                <c:pt idx="58">
                  <c:v>44228</c:v>
                </c:pt>
                <c:pt idx="59">
                  <c:v>44256</c:v>
                </c:pt>
              </c:numCache>
            </c:numRef>
          </c:cat>
          <c:val>
            <c:numRef>
              <c:f>'2１,2２車種、IC'!$AH$7:$CO$7</c:f>
              <c:numCache>
                <c:formatCode>#,##0</c:formatCode>
                <c:ptCount val="60"/>
                <c:pt idx="0">
                  <c:v>202606</c:v>
                </c:pt>
                <c:pt idx="1">
                  <c:v>216610</c:v>
                </c:pt>
                <c:pt idx="2">
                  <c:v>194726</c:v>
                </c:pt>
                <c:pt idx="3">
                  <c:v>214349</c:v>
                </c:pt>
                <c:pt idx="4">
                  <c:v>238899</c:v>
                </c:pt>
                <c:pt idx="5">
                  <c:v>207659</c:v>
                </c:pt>
                <c:pt idx="6">
                  <c:v>225886</c:v>
                </c:pt>
                <c:pt idx="7">
                  <c:v>218962</c:v>
                </c:pt>
                <c:pt idx="8">
                  <c:v>210239</c:v>
                </c:pt>
                <c:pt idx="9">
                  <c:v>185063</c:v>
                </c:pt>
                <c:pt idx="10">
                  <c:v>174511</c:v>
                </c:pt>
                <c:pt idx="11">
                  <c:v>222096</c:v>
                </c:pt>
                <c:pt idx="12">
                  <c:v>210826</c:v>
                </c:pt>
                <c:pt idx="13">
                  <c:v>225866</c:v>
                </c:pt>
                <c:pt idx="14">
                  <c:v>210586</c:v>
                </c:pt>
                <c:pt idx="15">
                  <c:v>221062</c:v>
                </c:pt>
                <c:pt idx="16">
                  <c:v>246290</c:v>
                </c:pt>
                <c:pt idx="17">
                  <c:v>220394</c:v>
                </c:pt>
                <c:pt idx="18">
                  <c:v>225418</c:v>
                </c:pt>
                <c:pt idx="19">
                  <c:v>231810</c:v>
                </c:pt>
                <c:pt idx="20">
                  <c:v>212583</c:v>
                </c:pt>
                <c:pt idx="21">
                  <c:v>190877</c:v>
                </c:pt>
                <c:pt idx="22">
                  <c:v>177400</c:v>
                </c:pt>
                <c:pt idx="23">
                  <c:v>231832</c:v>
                </c:pt>
                <c:pt idx="24">
                  <c:v>221819</c:v>
                </c:pt>
                <c:pt idx="25">
                  <c:v>226276</c:v>
                </c:pt>
                <c:pt idx="26">
                  <c:v>213702</c:v>
                </c:pt>
                <c:pt idx="27">
                  <c:v>196836</c:v>
                </c:pt>
                <c:pt idx="28">
                  <c:v>253997</c:v>
                </c:pt>
                <c:pt idx="29">
                  <c:v>226747</c:v>
                </c:pt>
                <c:pt idx="30">
                  <c:v>244493</c:v>
                </c:pt>
                <c:pt idx="31">
                  <c:v>239344</c:v>
                </c:pt>
                <c:pt idx="32">
                  <c:v>221994</c:v>
                </c:pt>
                <c:pt idx="33">
                  <c:v>205357</c:v>
                </c:pt>
                <c:pt idx="34">
                  <c:v>190916</c:v>
                </c:pt>
                <c:pt idx="35">
                  <c:v>236771</c:v>
                </c:pt>
                <c:pt idx="36">
                  <c:v>227865</c:v>
                </c:pt>
                <c:pt idx="37">
                  <c:v>236850</c:v>
                </c:pt>
                <c:pt idx="38">
                  <c:v>221326</c:v>
                </c:pt>
                <c:pt idx="39">
                  <c:v>225154</c:v>
                </c:pt>
                <c:pt idx="40">
                  <c:v>248584</c:v>
                </c:pt>
                <c:pt idx="41">
                  <c:v>236784</c:v>
                </c:pt>
                <c:pt idx="42">
                  <c:v>240437</c:v>
                </c:pt>
                <c:pt idx="43">
                  <c:v>239273</c:v>
                </c:pt>
                <c:pt idx="44">
                  <c:v>223212</c:v>
                </c:pt>
                <c:pt idx="45">
                  <c:v>208211</c:v>
                </c:pt>
                <c:pt idx="46">
                  <c:v>195575</c:v>
                </c:pt>
                <c:pt idx="47">
                  <c:v>185736</c:v>
                </c:pt>
                <c:pt idx="48">
                  <c:v>119945</c:v>
                </c:pt>
                <c:pt idx="49">
                  <c:v>112463</c:v>
                </c:pt>
                <c:pt idx="50">
                  <c:v>144307</c:v>
                </c:pt>
                <c:pt idx="51">
                  <c:v>156466</c:v>
                </c:pt>
                <c:pt idx="52">
                  <c:v>180036</c:v>
                </c:pt>
                <c:pt idx="53">
                  <c:v>178518</c:v>
                </c:pt>
                <c:pt idx="54">
                  <c:v>193347</c:v>
                </c:pt>
                <c:pt idx="55">
                  <c:v>200491</c:v>
                </c:pt>
                <c:pt idx="56">
                  <c:v>168508</c:v>
                </c:pt>
                <c:pt idx="57">
                  <c:v>135963</c:v>
                </c:pt>
                <c:pt idx="58">
                  <c:v>147378</c:v>
                </c:pt>
                <c:pt idx="59">
                  <c:v>184900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5-4DFB-8EEA-D512074416F8}"/>
            </c:ext>
          </c:extLst>
        </c:ser>
        <c:ser>
          <c:idx val="3"/>
          <c:order val="3"/>
          <c:tx>
            <c:strRef>
              <c:f>'2１,2２車種、IC'!$AG$8</c:f>
              <c:strCache>
                <c:ptCount val="1"/>
                <c:pt idx="0">
                  <c:v>高屋JCT・IC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'2１,2２車種、IC'!$AH$4:$CO$4</c:f>
              <c:numCache>
                <c:formatCode>[$-411]yyyy"年"\ m"月"</c:formatCode>
                <c:ptCount val="60"/>
                <c:pt idx="0">
                  <c:v>42461</c:v>
                </c:pt>
                <c:pt idx="1">
                  <c:v>42491</c:v>
                </c:pt>
                <c:pt idx="2">
                  <c:v>42522</c:v>
                </c:pt>
                <c:pt idx="3">
                  <c:v>42552</c:v>
                </c:pt>
                <c:pt idx="4">
                  <c:v>42583</c:v>
                </c:pt>
                <c:pt idx="5">
                  <c:v>42614</c:v>
                </c:pt>
                <c:pt idx="6">
                  <c:v>42644</c:v>
                </c:pt>
                <c:pt idx="7">
                  <c:v>42675</c:v>
                </c:pt>
                <c:pt idx="8">
                  <c:v>42705</c:v>
                </c:pt>
                <c:pt idx="9">
                  <c:v>42736</c:v>
                </c:pt>
                <c:pt idx="10">
                  <c:v>42767</c:v>
                </c:pt>
                <c:pt idx="11">
                  <c:v>42795</c:v>
                </c:pt>
                <c:pt idx="12">
                  <c:v>42826</c:v>
                </c:pt>
                <c:pt idx="13">
                  <c:v>42856</c:v>
                </c:pt>
                <c:pt idx="14">
                  <c:v>42887</c:v>
                </c:pt>
                <c:pt idx="15">
                  <c:v>42917</c:v>
                </c:pt>
                <c:pt idx="16">
                  <c:v>42948</c:v>
                </c:pt>
                <c:pt idx="17">
                  <c:v>42979</c:v>
                </c:pt>
                <c:pt idx="18">
                  <c:v>43009</c:v>
                </c:pt>
                <c:pt idx="19">
                  <c:v>43040</c:v>
                </c:pt>
                <c:pt idx="20">
                  <c:v>43070</c:v>
                </c:pt>
                <c:pt idx="21">
                  <c:v>43101</c:v>
                </c:pt>
                <c:pt idx="22">
                  <c:v>43132</c:v>
                </c:pt>
                <c:pt idx="23">
                  <c:v>43160</c:v>
                </c:pt>
                <c:pt idx="24">
                  <c:v>43191</c:v>
                </c:pt>
                <c:pt idx="25">
                  <c:v>43221</c:v>
                </c:pt>
                <c:pt idx="26">
                  <c:v>43252</c:v>
                </c:pt>
                <c:pt idx="27">
                  <c:v>43282</c:v>
                </c:pt>
                <c:pt idx="28">
                  <c:v>43313</c:v>
                </c:pt>
                <c:pt idx="29">
                  <c:v>43344</c:v>
                </c:pt>
                <c:pt idx="30">
                  <c:v>43374</c:v>
                </c:pt>
                <c:pt idx="31">
                  <c:v>43405</c:v>
                </c:pt>
                <c:pt idx="32">
                  <c:v>43435</c:v>
                </c:pt>
                <c:pt idx="33">
                  <c:v>43466</c:v>
                </c:pt>
                <c:pt idx="34">
                  <c:v>43497</c:v>
                </c:pt>
                <c:pt idx="35">
                  <c:v>43525</c:v>
                </c:pt>
                <c:pt idx="36">
                  <c:v>43556</c:v>
                </c:pt>
                <c:pt idx="37">
                  <c:v>43586</c:v>
                </c:pt>
                <c:pt idx="38">
                  <c:v>43617</c:v>
                </c:pt>
                <c:pt idx="39">
                  <c:v>43647</c:v>
                </c:pt>
                <c:pt idx="40">
                  <c:v>43678</c:v>
                </c:pt>
                <c:pt idx="41">
                  <c:v>43709</c:v>
                </c:pt>
                <c:pt idx="42">
                  <c:v>43739</c:v>
                </c:pt>
                <c:pt idx="43">
                  <c:v>43770</c:v>
                </c:pt>
                <c:pt idx="44">
                  <c:v>43800</c:v>
                </c:pt>
                <c:pt idx="45">
                  <c:v>43831</c:v>
                </c:pt>
                <c:pt idx="46">
                  <c:v>43862</c:v>
                </c:pt>
                <c:pt idx="47">
                  <c:v>43891</c:v>
                </c:pt>
                <c:pt idx="48">
                  <c:v>43922</c:v>
                </c:pt>
                <c:pt idx="49">
                  <c:v>43952</c:v>
                </c:pt>
                <c:pt idx="50">
                  <c:v>43983</c:v>
                </c:pt>
                <c:pt idx="51">
                  <c:v>44013</c:v>
                </c:pt>
                <c:pt idx="52">
                  <c:v>44044</c:v>
                </c:pt>
                <c:pt idx="53">
                  <c:v>44075</c:v>
                </c:pt>
                <c:pt idx="54">
                  <c:v>44105</c:v>
                </c:pt>
                <c:pt idx="55">
                  <c:v>44136</c:v>
                </c:pt>
                <c:pt idx="56">
                  <c:v>44166</c:v>
                </c:pt>
                <c:pt idx="57">
                  <c:v>44197</c:v>
                </c:pt>
                <c:pt idx="58">
                  <c:v>44228</c:v>
                </c:pt>
                <c:pt idx="59">
                  <c:v>44256</c:v>
                </c:pt>
              </c:numCache>
            </c:numRef>
          </c:cat>
          <c:val>
            <c:numRef>
              <c:f>'2１,2２車種、IC'!$AH$8:$CO$8</c:f>
              <c:numCache>
                <c:formatCode>#,##0</c:formatCode>
                <c:ptCount val="60"/>
                <c:pt idx="0">
                  <c:v>177788</c:v>
                </c:pt>
                <c:pt idx="1">
                  <c:v>191232</c:v>
                </c:pt>
                <c:pt idx="2">
                  <c:v>162853</c:v>
                </c:pt>
                <c:pt idx="3">
                  <c:v>186187</c:v>
                </c:pt>
                <c:pt idx="4">
                  <c:v>216297</c:v>
                </c:pt>
                <c:pt idx="5">
                  <c:v>177657</c:v>
                </c:pt>
                <c:pt idx="6">
                  <c:v>187591</c:v>
                </c:pt>
                <c:pt idx="7">
                  <c:v>185467</c:v>
                </c:pt>
                <c:pt idx="8">
                  <c:v>183711</c:v>
                </c:pt>
                <c:pt idx="9">
                  <c:v>164902</c:v>
                </c:pt>
                <c:pt idx="10">
                  <c:v>153984</c:v>
                </c:pt>
                <c:pt idx="11">
                  <c:v>200435</c:v>
                </c:pt>
                <c:pt idx="12">
                  <c:v>183261</c:v>
                </c:pt>
                <c:pt idx="13">
                  <c:v>200498</c:v>
                </c:pt>
                <c:pt idx="14">
                  <c:v>172841</c:v>
                </c:pt>
                <c:pt idx="15">
                  <c:v>184687</c:v>
                </c:pt>
                <c:pt idx="16">
                  <c:v>223080</c:v>
                </c:pt>
                <c:pt idx="17">
                  <c:v>179334</c:v>
                </c:pt>
                <c:pt idx="18">
                  <c:v>187364</c:v>
                </c:pt>
                <c:pt idx="19">
                  <c:v>195462</c:v>
                </c:pt>
                <c:pt idx="20">
                  <c:v>189658</c:v>
                </c:pt>
                <c:pt idx="21">
                  <c:v>175574</c:v>
                </c:pt>
                <c:pt idx="22">
                  <c:v>160115</c:v>
                </c:pt>
                <c:pt idx="23">
                  <c:v>203478</c:v>
                </c:pt>
                <c:pt idx="24">
                  <c:v>190459</c:v>
                </c:pt>
                <c:pt idx="25">
                  <c:v>199765</c:v>
                </c:pt>
                <c:pt idx="26">
                  <c:v>179942</c:v>
                </c:pt>
                <c:pt idx="27">
                  <c:v>195551</c:v>
                </c:pt>
                <c:pt idx="28">
                  <c:v>293561</c:v>
                </c:pt>
                <c:pt idx="29">
                  <c:v>224200</c:v>
                </c:pt>
                <c:pt idx="30">
                  <c:v>210054</c:v>
                </c:pt>
                <c:pt idx="31">
                  <c:v>212486</c:v>
                </c:pt>
                <c:pt idx="32">
                  <c:v>203760</c:v>
                </c:pt>
                <c:pt idx="33">
                  <c:v>188234</c:v>
                </c:pt>
                <c:pt idx="34">
                  <c:v>171808</c:v>
                </c:pt>
                <c:pt idx="35">
                  <c:v>212837</c:v>
                </c:pt>
                <c:pt idx="36">
                  <c:v>206552</c:v>
                </c:pt>
                <c:pt idx="37">
                  <c:v>215718</c:v>
                </c:pt>
                <c:pt idx="38">
                  <c:v>188290</c:v>
                </c:pt>
                <c:pt idx="39">
                  <c:v>199785</c:v>
                </c:pt>
                <c:pt idx="40">
                  <c:v>229308</c:v>
                </c:pt>
                <c:pt idx="41">
                  <c:v>202424</c:v>
                </c:pt>
                <c:pt idx="42">
                  <c:v>206215</c:v>
                </c:pt>
                <c:pt idx="43">
                  <c:v>207602</c:v>
                </c:pt>
                <c:pt idx="44">
                  <c:v>200786</c:v>
                </c:pt>
                <c:pt idx="45">
                  <c:v>193141</c:v>
                </c:pt>
                <c:pt idx="46">
                  <c:v>175377</c:v>
                </c:pt>
                <c:pt idx="47">
                  <c:v>187834</c:v>
                </c:pt>
                <c:pt idx="48">
                  <c:v>131505</c:v>
                </c:pt>
                <c:pt idx="49">
                  <c:v>123129</c:v>
                </c:pt>
                <c:pt idx="50">
                  <c:v>155281</c:v>
                </c:pt>
                <c:pt idx="51">
                  <c:v>175398</c:v>
                </c:pt>
                <c:pt idx="52">
                  <c:v>183183</c:v>
                </c:pt>
                <c:pt idx="53">
                  <c:v>180178</c:v>
                </c:pt>
                <c:pt idx="54">
                  <c:v>182248</c:v>
                </c:pt>
                <c:pt idx="55">
                  <c:v>192040</c:v>
                </c:pt>
                <c:pt idx="56">
                  <c:v>175719</c:v>
                </c:pt>
                <c:pt idx="57">
                  <c:v>152990</c:v>
                </c:pt>
                <c:pt idx="58">
                  <c:v>162463</c:v>
                </c:pt>
                <c:pt idx="59">
                  <c:v>195088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25-4DFB-8EEA-D51207441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99616"/>
        <c:axId val="104401152"/>
      </c:lineChart>
      <c:dateAx>
        <c:axId val="104399616"/>
        <c:scaling>
          <c:orientation val="minMax"/>
          <c:max val="44256"/>
        </c:scaling>
        <c:delete val="0"/>
        <c:axPos val="b"/>
        <c:numFmt formatCode="[$-411]yyyy&quot;年&quot;\ m&quot;月&quot;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401152"/>
        <c:crosses val="autoZero"/>
        <c:auto val="1"/>
        <c:lblOffset val="100"/>
        <c:baseTimeUnit val="months"/>
        <c:majorUnit val="6"/>
        <c:majorTimeUnit val="months"/>
      </c:dateAx>
      <c:valAx>
        <c:axId val="10440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39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01219992794963"/>
          <c:y val="2.6914307019007013E-2"/>
          <c:w val="0.14429841173648464"/>
          <c:h val="0.17994073418261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6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車種別自動車等登録台数の推移</a:t>
            </a:r>
          </a:p>
        </c:rich>
      </c:tx>
      <c:layout>
        <c:manualLayout>
          <c:xMode val="edge"/>
          <c:yMode val="edge"/>
          <c:x val="0.29063397966249183"/>
          <c:y val="2.41109056094116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866219208347879"/>
          <c:y val="0.10213519431077013"/>
          <c:w val="0.73331056008147788"/>
          <c:h val="0.838337529039324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'2１,2２車種、IC'!$AF$43</c:f>
              <c:strCache>
                <c:ptCount val="1"/>
                <c:pt idx="0">
                  <c:v>乗用車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'2１,2２車種、IC'!$AG$42:$AK$42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2021(令3)</c:v>
                </c:pt>
              </c:strCache>
            </c:strRef>
          </c:cat>
          <c:val>
            <c:numRef>
              <c:f>'2１,2２車種、IC'!$AG$43:$AK$43</c:f>
              <c:numCache>
                <c:formatCode>#,##0.00_);[Red]\(#,##0.00\)</c:formatCode>
                <c:ptCount val="5"/>
                <c:pt idx="0">
                  <c:v>36.993266716355691</c:v>
                </c:pt>
                <c:pt idx="1">
                  <c:v>37.213681565406873</c:v>
                </c:pt>
                <c:pt idx="2">
                  <c:v>37.336358110182928</c:v>
                </c:pt>
                <c:pt idx="3">
                  <c:v>37.153118060810556</c:v>
                </c:pt>
                <c:pt idx="4">
                  <c:v>37.32527785834624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9-4727-BEDA-4FAB14755500}"/>
            </c:ext>
          </c:extLst>
        </c:ser>
        <c:ser>
          <c:idx val="1"/>
          <c:order val="1"/>
          <c:tx>
            <c:strRef>
              <c:f>'2１,2２車種、IC'!$AF$44</c:f>
              <c:strCache>
                <c:ptCount val="1"/>
                <c:pt idx="0">
                  <c:v>軽自動車（二輪除く）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6.3842836029478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93-41E4-8E5B-3F65124355DB}"/>
                </c:ext>
              </c:extLst>
            </c:dLbl>
            <c:dLbl>
              <c:idx val="4"/>
              <c:layout>
                <c:manualLayout>
                  <c:x val="0"/>
                  <c:y val="4.9109873868829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93-41E4-8E5B-3F65124355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'2１,2２車種、IC'!$AG$42:$AK$42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2021(令3)</c:v>
                </c:pt>
              </c:strCache>
            </c:strRef>
          </c:cat>
          <c:val>
            <c:numRef>
              <c:f>'2１,2２車種、IC'!$AG$44:$AK$44</c:f>
              <c:numCache>
                <c:formatCode>#,##0.00_);[Red]\(#,##0.00\)</c:formatCode>
                <c:ptCount val="5"/>
                <c:pt idx="0">
                  <c:v>40.3599085385111</c:v>
                </c:pt>
                <c:pt idx="1">
                  <c:v>40.639111239868249</c:v>
                </c:pt>
                <c:pt idx="2">
                  <c:v>40.962956928263907</c:v>
                </c:pt>
                <c:pt idx="3">
                  <c:v>41.302675813474586</c:v>
                </c:pt>
                <c:pt idx="4">
                  <c:v>41.41246459273156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9-4727-BEDA-4FAB14755500}"/>
            </c:ext>
          </c:extLst>
        </c:ser>
        <c:ser>
          <c:idx val="2"/>
          <c:order val="2"/>
          <c:tx>
            <c:strRef>
              <c:f>'2１,2２車種、IC'!$AF$45</c:f>
              <c:strCache>
                <c:ptCount val="1"/>
                <c:pt idx="0">
                  <c:v>自動二輪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1.9737203919525845E-3"/>
                  <c:y val="-2.2776946525783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93-41E4-8E5B-3F65124355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'2１,2２車種、IC'!$AG$42:$AK$42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2021(令3)</c:v>
                </c:pt>
              </c:strCache>
            </c:strRef>
          </c:cat>
          <c:val>
            <c:numRef>
              <c:f>'2１,2２車種、IC'!$AG$45:$AK$45</c:f>
              <c:numCache>
                <c:formatCode>#,##0.00_);[Red]\(#,##0.00\)</c:formatCode>
                <c:ptCount val="5"/>
                <c:pt idx="0">
                  <c:v>2.7779532333657575</c:v>
                </c:pt>
                <c:pt idx="1">
                  <c:v>2.81138409023636</c:v>
                </c:pt>
                <c:pt idx="2">
                  <c:v>2.8814759574108075</c:v>
                </c:pt>
                <c:pt idx="3">
                  <c:v>2.9493493443822802</c:v>
                </c:pt>
                <c:pt idx="4">
                  <c:v>3.0319112828076498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9-4727-BEDA-4FAB14755500}"/>
            </c:ext>
          </c:extLst>
        </c:ser>
        <c:ser>
          <c:idx val="3"/>
          <c:order val="3"/>
          <c:tx>
            <c:strRef>
              <c:f>'2１,2２車種、IC'!$AF$46</c:f>
              <c:strCache>
                <c:ptCount val="1"/>
                <c:pt idx="0">
                  <c:v>原動機付自転車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7.3330743981778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04-4E8F-AF13-9F5C890D3F9D}"/>
                </c:ext>
              </c:extLst>
            </c:dLbl>
            <c:dLbl>
              <c:idx val="1"/>
              <c:layout>
                <c:manualLayout>
                  <c:x val="0"/>
                  <c:y val="9.7774325309038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04-4E8F-AF13-9F5C890D3F9D}"/>
                </c:ext>
              </c:extLst>
            </c:dLbl>
            <c:dLbl>
              <c:idx val="2"/>
              <c:layout>
                <c:manualLayout>
                  <c:x val="0"/>
                  <c:y val="1.2221790663629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04-4E8F-AF13-9F5C890D3F9D}"/>
                </c:ext>
              </c:extLst>
            </c:dLbl>
            <c:dLbl>
              <c:idx val="3"/>
              <c:layout>
                <c:manualLayout>
                  <c:x val="0"/>
                  <c:y val="1.222179066362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04-4E8F-AF13-9F5C890D3F9D}"/>
                </c:ext>
              </c:extLst>
            </c:dLbl>
            <c:dLbl>
              <c:idx val="4"/>
              <c:layout>
                <c:manualLayout>
                  <c:x val="-2.3777103615951157E-3"/>
                  <c:y val="1.2226713754566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93-41E4-8E5B-3F65124355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'2１,2２車種、IC'!$AG$42:$AK$42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2021(令3)</c:v>
                </c:pt>
              </c:strCache>
            </c:strRef>
          </c:cat>
          <c:val>
            <c:numRef>
              <c:f>'2１,2２車種、IC'!$AG$46:$AK$46</c:f>
              <c:numCache>
                <c:formatCode>#,##0.00_);[Red]\(#,##0.00\)</c:formatCode>
                <c:ptCount val="5"/>
                <c:pt idx="0">
                  <c:v>8.8202225899771349</c:v>
                </c:pt>
                <c:pt idx="1">
                  <c:v>8.3913265273990287</c:v>
                </c:pt>
                <c:pt idx="2">
                  <c:v>7.9851602108152484</c:v>
                </c:pt>
                <c:pt idx="3">
                  <c:v>7.5802309858456045</c:v>
                </c:pt>
                <c:pt idx="4">
                  <c:v>7.1913010744061756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F9-4727-BEDA-4FAB14755500}"/>
            </c:ext>
          </c:extLst>
        </c:ser>
        <c:ser>
          <c:idx val="4"/>
          <c:order val="4"/>
          <c:tx>
            <c:strRef>
              <c:f>'2１,2２車種、IC'!$AF$47</c:f>
              <c:strCache>
                <c:ptCount val="1"/>
                <c:pt idx="0">
                  <c:v>その他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'2１,2２車種、IC'!$AG$42:$AK$42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2021(令3)</c:v>
                </c:pt>
              </c:strCache>
            </c:strRef>
          </c:cat>
          <c:val>
            <c:numRef>
              <c:f>'2１,2２車種、IC'!$AG$47:$AK$47</c:f>
              <c:numCache>
                <c:formatCode>#,##0.00_);[Red]\(#,##0.00\)</c:formatCode>
                <c:ptCount val="5"/>
                <c:pt idx="0">
                  <c:v>11.048648921790321</c:v>
                </c:pt>
                <c:pt idx="1">
                  <c:v>10.944496577089486</c:v>
                </c:pt>
                <c:pt idx="2">
                  <c:v>10.834048793327108</c:v>
                </c:pt>
                <c:pt idx="3">
                  <c:v>11.014625795486968</c:v>
                </c:pt>
                <c:pt idx="4">
                  <c:v>11.039045191708375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F9-4727-BEDA-4FAB14755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7991680"/>
        <c:axId val="118009856"/>
      </c:barChart>
      <c:lineChart>
        <c:grouping val="standard"/>
        <c:varyColors val="0"/>
        <c:ser>
          <c:idx val="5"/>
          <c:order val="5"/>
          <c:tx>
            <c:strRef>
              <c:f>'2１,2２車種、IC'!$AF$48</c:f>
              <c:strCache>
                <c:ptCount val="1"/>
                <c:pt idx="0">
                  <c:v>計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square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0"/>
                  <c:y val="4.1743392788504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A6-4DC7-9F7A-C6E20FE77AF2}"/>
                </c:ext>
              </c:extLst>
            </c:dLbl>
            <c:dLbl>
              <c:idx val="1"/>
              <c:layout>
                <c:manualLayout>
                  <c:x val="-9.1135590727809829E-3"/>
                  <c:y val="-8.8482486764427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A6-4DC7-9F7A-C6E20FE77AF2}"/>
                </c:ext>
              </c:extLst>
            </c:dLbl>
            <c:dLbl>
              <c:idx val="2"/>
              <c:layout>
                <c:manualLayout>
                  <c:x val="3.6020291052459774E-3"/>
                  <c:y val="4.672689642522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A6-4DC7-9F7A-C6E20FE77AF2}"/>
                </c:ext>
              </c:extLst>
            </c:dLbl>
            <c:dLbl>
              <c:idx val="3"/>
              <c:layout>
                <c:manualLayout>
                  <c:x val="-9.8941407585691529E-3"/>
                  <c:y val="7.5663609292254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DF-48AA-9F06-F47C8CFEEE00}"/>
                </c:ext>
              </c:extLst>
            </c:dLbl>
            <c:dLbl>
              <c:idx val="4"/>
              <c:layout>
                <c:manualLayout>
                  <c:x val="2.2720862172610653E-2"/>
                  <c:y val="-3.9278097808008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3-41E4-8E5B-3F65124355DB}"/>
                </c:ext>
              </c:extLst>
            </c:dLbl>
            <c:spPr>
              <a:solidFill>
                <a:schemeClr val="lt1"/>
              </a:solidFill>
              <a:ln w="9525" cap="flat" cmpd="sng" algn="ctr">
                <a:solidFill>
                  <a:schemeClr val="accent6"/>
                </a:solidFill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'2１,2２車種、IC'!$AG$42:$AK$42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2021(令3)</c:v>
                </c:pt>
              </c:strCache>
            </c:strRef>
          </c:cat>
          <c:val>
            <c:numRef>
              <c:f>'2１,2２車種、IC'!$AG$48:$AK$48</c:f>
              <c:numCache>
                <c:formatCode>#,##0_);[Red]\(#,##0\)</c:formatCode>
                <c:ptCount val="5"/>
                <c:pt idx="0">
                  <c:v>158318</c:v>
                </c:pt>
                <c:pt idx="1">
                  <c:v>158783</c:v>
                </c:pt>
                <c:pt idx="2">
                  <c:v>159571</c:v>
                </c:pt>
                <c:pt idx="3">
                  <c:v>161222</c:v>
                </c:pt>
                <c:pt idx="4">
                  <c:v>162043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F-48AA-9F06-F47C8CFEE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295880"/>
        <c:axId val="624298176"/>
      </c:lineChart>
      <c:catAx>
        <c:axId val="117991680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8009856"/>
        <c:crosses val="autoZero"/>
        <c:auto val="1"/>
        <c:lblAlgn val="ctr"/>
        <c:lblOffset val="100"/>
        <c:noMultiLvlLbl val="0"/>
      </c:catAx>
      <c:valAx>
        <c:axId val="11800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991680"/>
        <c:crosses val="autoZero"/>
        <c:crossBetween val="between"/>
      </c:valAx>
      <c:valAx>
        <c:axId val="624298176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295880"/>
        <c:crosses val="max"/>
        <c:crossBetween val="between"/>
      </c:valAx>
      <c:catAx>
        <c:axId val="624295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4298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720443855609207E-4"/>
          <c:y val="0.10779539975824019"/>
          <c:w val="9.6063821534009344E-2"/>
          <c:h val="0.833027975613660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上水道給水</a:t>
            </a:r>
            <a:r>
              <a:rPr lang="ja-JP" altLang="en-US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人口</a:t>
            </a: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及び</a:t>
            </a:r>
            <a:r>
              <a:rPr lang="ja-JP" altLang="en-US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人口</a:t>
            </a: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普及率</a:t>
            </a:r>
          </a:p>
        </c:rich>
      </c:tx>
      <c:layout>
        <c:manualLayout>
          <c:xMode val="edge"/>
          <c:yMode val="edge"/>
          <c:x val="0.29873477824862632"/>
          <c:y val="3.3755274261603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644466419306422"/>
          <c:y val="0.11680742438840712"/>
          <c:w val="0.80254626049887601"/>
          <c:h val="0.7250342757788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'2３,2４上水下水'!$I$7</c:f>
              <c:strCache>
                <c:ptCount val="1"/>
                <c:pt idx="0">
                  <c:v>給水人口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B-411E-AD3D-723BDE8448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'2３,2４上水下水'!$J$4:$N$4</c:f>
              <c:strCache>
                <c:ptCount val="5"/>
                <c:pt idx="0">
                  <c:v>2016(平28）</c:v>
                </c:pt>
                <c:pt idx="1">
                  <c:v>2017(平29）</c:v>
                </c:pt>
                <c:pt idx="2">
                  <c:v>2018(平30）</c:v>
                </c:pt>
                <c:pt idx="3">
                  <c:v>2019(令元）</c:v>
                </c:pt>
                <c:pt idx="4">
                  <c:v>2020(令2）</c:v>
                </c:pt>
              </c:strCache>
            </c:strRef>
          </c:cat>
          <c:val>
            <c:numRef>
              <c:f>'2３,2４上水下水'!$J$7:$N$7</c:f>
              <c:numCache>
                <c:formatCode>#,##0_);[Red]\(#,##0\)</c:formatCode>
                <c:ptCount val="5"/>
                <c:pt idx="0">
                  <c:v>156858</c:v>
                </c:pt>
                <c:pt idx="1">
                  <c:v>158562</c:v>
                </c:pt>
                <c:pt idx="2">
                  <c:v>160962</c:v>
                </c:pt>
                <c:pt idx="3">
                  <c:v>163422</c:v>
                </c:pt>
                <c:pt idx="4">
                  <c:v>164066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5-4A78-91A6-528F59E10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09120"/>
        <c:axId val="120710656"/>
      </c:barChart>
      <c:lineChart>
        <c:grouping val="standard"/>
        <c:varyColors val="0"/>
        <c:ser>
          <c:idx val="1"/>
          <c:order val="1"/>
          <c:tx>
            <c:strRef>
              <c:f>'2３,2４上水下水'!$I$8</c:f>
              <c:strCache>
                <c:ptCount val="1"/>
                <c:pt idx="0">
                  <c:v>人口普及率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Lbls>
            <c:dLbl>
              <c:idx val="1"/>
              <c:layout>
                <c:manualLayout>
                  <c:x val="-4.3033934066835811E-2"/>
                  <c:y val="-5.8546710102980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BA0-4AA9-8D76-E12DFBE4356D}"/>
                </c:ext>
              </c:extLst>
            </c:dLbl>
            <c:dLbl>
              <c:idx val="2"/>
              <c:layout>
                <c:manualLayout>
                  <c:x val="-4.4978088461474358E-2"/>
                  <c:y val="-5.2785645058968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BA0-4AA9-8D76-E12DFBE4356D}"/>
                </c:ext>
              </c:extLst>
            </c:dLbl>
            <c:dLbl>
              <c:idx val="3"/>
              <c:layout>
                <c:manualLayout>
                  <c:x val="-3.1369007699004484E-2"/>
                  <c:y val="5.379405825525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D0-4E47-8B3F-1B1D77206024}"/>
                </c:ext>
              </c:extLst>
            </c:dLbl>
            <c:dLbl>
              <c:idx val="4"/>
              <c:layout>
                <c:manualLayout>
                  <c:x val="-4.018457305286343E-2"/>
                  <c:y val="-5.931734054473406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86.8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A28-4D56-9F2C-3D7161E6D1E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'2３,2４上水下水'!$J$4:$N$4</c:f>
              <c:strCache>
                <c:ptCount val="5"/>
                <c:pt idx="0">
                  <c:v>2016(平28）</c:v>
                </c:pt>
                <c:pt idx="1">
                  <c:v>2017(平29）</c:v>
                </c:pt>
                <c:pt idx="2">
                  <c:v>2018(平30）</c:v>
                </c:pt>
                <c:pt idx="3">
                  <c:v>2019(令元）</c:v>
                </c:pt>
                <c:pt idx="4">
                  <c:v>2020(令2）</c:v>
                </c:pt>
              </c:strCache>
            </c:strRef>
          </c:cat>
          <c:val>
            <c:numRef>
              <c:f>'2３,2４上水下水'!$J$8:$N$8</c:f>
              <c:numCache>
                <c:formatCode>0.0_);[Red]\(0.0\)</c:formatCode>
                <c:ptCount val="5"/>
                <c:pt idx="0">
                  <c:v>84.720789426779803</c:v>
                </c:pt>
                <c:pt idx="1">
                  <c:v>85.242887555641573</c:v>
                </c:pt>
                <c:pt idx="2">
                  <c:v>85.992242843863181</c:v>
                </c:pt>
                <c:pt idx="3">
                  <c:v>86.712121614092808</c:v>
                </c:pt>
                <c:pt idx="4">
                  <c:v>86.821647995173805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5-4A78-91A6-528F59E10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2512"/>
        <c:axId val="120712192"/>
      </c:lineChart>
      <c:catAx>
        <c:axId val="1207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710656"/>
        <c:crosses val="autoZero"/>
        <c:auto val="1"/>
        <c:lblAlgn val="ctr"/>
        <c:lblOffset val="100"/>
        <c:noMultiLvlLbl val="0"/>
      </c:catAx>
      <c:valAx>
        <c:axId val="120710656"/>
        <c:scaling>
          <c:orientation val="minMax"/>
          <c:min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709120"/>
        <c:crosses val="autoZero"/>
        <c:crossBetween val="between"/>
        <c:majorUnit val="4000"/>
      </c:valAx>
      <c:valAx>
        <c:axId val="120712192"/>
        <c:scaling>
          <c:orientation val="minMax"/>
          <c:max val="87"/>
          <c:min val="80"/>
        </c:scaling>
        <c:delete val="0"/>
        <c:axPos val="r"/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992512"/>
        <c:crosses val="max"/>
        <c:crossBetween val="between"/>
        <c:majorUnit val="1"/>
      </c:valAx>
      <c:catAx>
        <c:axId val="120992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071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4924570598888"/>
          <c:y val="0.16858727574457735"/>
          <c:w val="0.77904091775762074"/>
          <c:h val="0.75231500160321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'図表1人口構成比 (back)'!$B$62</c:f>
              <c:strCache>
                <c:ptCount val="1"/>
                <c:pt idx="0">
                  <c:v>年少人口構成比（15歳未満）　（東広島市）</c:v>
                </c:pt>
              </c:strCache>
            </c:strRef>
          </c:tx>
          <c:spPr>
            <a:pattFill prst="ltDn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'図表1人口構成比 (back)'!$D$40:$L$40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'図表1人口構成比 (back)'!$D$41:$L$41</c:f>
              <c:numCache>
                <c:formatCode>0.0%</c:formatCode>
                <c:ptCount val="9"/>
                <c:pt idx="0">
                  <c:v>0.21387585882654642</c:v>
                </c:pt>
                <c:pt idx="1">
                  <c:v>0.2373933855124426</c:v>
                </c:pt>
                <c:pt idx="2">
                  <c:v>0.24316295542371058</c:v>
                </c:pt>
                <c:pt idx="3">
                  <c:v>0.22591417853548446</c:v>
                </c:pt>
                <c:pt idx="4">
                  <c:v>0.19272465993702406</c:v>
                </c:pt>
                <c:pt idx="5">
                  <c:v>0.17400861051063599</c:v>
                </c:pt>
                <c:pt idx="6">
                  <c:v>0.16257851201848822</c:v>
                </c:pt>
                <c:pt idx="7">
                  <c:v>0.14961296237028679</c:v>
                </c:pt>
                <c:pt idx="8">
                  <c:v>0.14579535610461253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1-4952-BE08-3345C1EF8E86}"/>
            </c:ext>
          </c:extLst>
        </c:ser>
        <c:ser>
          <c:idx val="1"/>
          <c:order val="1"/>
          <c:tx>
            <c:strRef>
              <c:f>'図表1人口構成比 (back)'!$B$61</c:f>
              <c:strCache>
                <c:ptCount val="1"/>
                <c:pt idx="0">
                  <c:v>生産年齢人口構成比（15～64歳）　（東広島市）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'図表1人口構成比 (back)'!$D$40:$L$40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'図表1人口構成比 (back)'!$D$42:$L$42</c:f>
              <c:numCache>
                <c:formatCode>0.0%</c:formatCode>
                <c:ptCount val="9"/>
                <c:pt idx="0">
                  <c:v>0.67735903490869454</c:v>
                </c:pt>
                <c:pt idx="1">
                  <c:v>0.65333542789025756</c:v>
                </c:pt>
                <c:pt idx="2">
                  <c:v>0.63956673203750136</c:v>
                </c:pt>
                <c:pt idx="3">
                  <c:v>0.64935649150629782</c:v>
                </c:pt>
                <c:pt idx="4">
                  <c:v>0.67231383709380876</c:v>
                </c:pt>
                <c:pt idx="5">
                  <c:v>0.68712722604709742</c:v>
                </c:pt>
                <c:pt idx="6">
                  <c:v>0.68526548216962024</c:v>
                </c:pt>
                <c:pt idx="7">
                  <c:v>0.6863774688227221</c:v>
                </c:pt>
                <c:pt idx="8">
                  <c:v>0.66567992304462664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1-4952-BE08-3345C1EF8E86}"/>
            </c:ext>
          </c:extLst>
        </c:ser>
        <c:ser>
          <c:idx val="2"/>
          <c:order val="2"/>
          <c:tx>
            <c:strRef>
              <c:f>'図表1人口構成比 (back)'!$B$60</c:f>
              <c:strCache>
                <c:ptCount val="1"/>
                <c:pt idx="0">
                  <c:v>老年人口構成比（65歳以上）　（東広島市）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'図表1人口構成比 (back)'!$D$40:$L$40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'図表1人口構成比 (back)'!$D$43:$L$43</c:f>
              <c:numCache>
                <c:formatCode>0.0%</c:formatCode>
                <c:ptCount val="9"/>
                <c:pt idx="0">
                  <c:v>0.10876510626475899</c:v>
                </c:pt>
                <c:pt idx="1">
                  <c:v>0.10927118659729987</c:v>
                </c:pt>
                <c:pt idx="2">
                  <c:v>0.11727031253878807</c:v>
                </c:pt>
                <c:pt idx="3">
                  <c:v>0.1247293299582177</c:v>
                </c:pt>
                <c:pt idx="4">
                  <c:v>0.13496150296916715</c:v>
                </c:pt>
                <c:pt idx="5">
                  <c:v>0.1388641634422666</c:v>
                </c:pt>
                <c:pt idx="6">
                  <c:v>0.15215600581189151</c:v>
                </c:pt>
                <c:pt idx="7">
                  <c:v>0.16400956880699108</c:v>
                </c:pt>
                <c:pt idx="8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1-4952-BE08-3345C1EF8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125388288"/>
        <c:axId val="125389824"/>
      </c:barChart>
      <c:lineChart>
        <c:grouping val="standard"/>
        <c:varyColors val="0"/>
        <c:ser>
          <c:idx val="3"/>
          <c:order val="3"/>
          <c:tx>
            <c:strRef>
              <c:f>'図表1人口構成比 (back)'!$B$58</c:f>
              <c:strCache>
                <c:ptCount val="1"/>
                <c:pt idx="0">
                  <c:v>年少人口構成比（15歳未満）　（広島県）</c:v>
                </c:pt>
              </c:strCache>
            </c:strRef>
          </c:tx>
          <c:spPr>
            <a:ln w="19050"/>
          </c:spPr>
          <c:marker>
            <c:symbol val="diamond"/>
            <c:size val="7"/>
            <c:spPr>
              <a:ln>
                <a:noFill/>
              </a:ln>
            </c:spPr>
          </c:marker>
          <c:dLbls>
            <c:dLbl>
              <c:idx val="3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815-4836-9CC9-1E061C704F11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21-4952-BE08-3345C1EF8E86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'図表1人口構成比 (back)'!$D$40:$L$40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'図表1人口構成比 (back)'!$D$58:$L$58</c:f>
              <c:numCache>
                <c:formatCode>0.0%</c:formatCode>
                <c:ptCount val="9"/>
                <c:pt idx="0">
                  <c:v>0.22900000000000001</c:v>
                </c:pt>
                <c:pt idx="1">
                  <c:v>0.23899999999999999</c:v>
                </c:pt>
                <c:pt idx="2">
                  <c:v>0.23599999999999999</c:v>
                </c:pt>
                <c:pt idx="3">
                  <c:v>0.218</c:v>
                </c:pt>
                <c:pt idx="4">
                  <c:v>0.185</c:v>
                </c:pt>
                <c:pt idx="5">
                  <c:v>0.16200000000000001</c:v>
                </c:pt>
                <c:pt idx="6">
                  <c:v>0.14899999999999999</c:v>
                </c:pt>
                <c:pt idx="7">
                  <c:v>0.14299999999999999</c:v>
                </c:pt>
                <c:pt idx="8">
                  <c:v>0.14199999999999999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21-4952-BE08-3345C1EF8E86}"/>
            </c:ext>
          </c:extLst>
        </c:ser>
        <c:ser>
          <c:idx val="4"/>
          <c:order val="4"/>
          <c:tx>
            <c:strRef>
              <c:f>'図表1人口構成比 (back)'!$B$57</c:f>
              <c:strCache>
                <c:ptCount val="1"/>
                <c:pt idx="0">
                  <c:v>生産年齢人口構成比（15～64歳）　（広島県）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'図表1人口構成比 (back)'!$D$40:$L$40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'図表1人口構成比 (back)'!$D$57:$L$57</c:f>
              <c:numCache>
                <c:formatCode>0.0%</c:formatCode>
                <c:ptCount val="9"/>
                <c:pt idx="0">
                  <c:v>0.68799999999999994</c:v>
                </c:pt>
                <c:pt idx="1">
                  <c:v>0.67200000000000004</c:v>
                </c:pt>
                <c:pt idx="2">
                  <c:v>0.66200000000000003</c:v>
                </c:pt>
                <c:pt idx="3">
                  <c:v>0.66700000000000004</c:v>
                </c:pt>
                <c:pt idx="4">
                  <c:v>0.68100000000000005</c:v>
                </c:pt>
                <c:pt idx="5">
                  <c:v>0.67900000000000005</c:v>
                </c:pt>
                <c:pt idx="6">
                  <c:v>0.66600000000000004</c:v>
                </c:pt>
                <c:pt idx="7">
                  <c:v>0.64700000000000002</c:v>
                </c:pt>
                <c:pt idx="8">
                  <c:v>0.64500000000000002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21-4952-BE08-3345C1EF8E86}"/>
            </c:ext>
          </c:extLst>
        </c:ser>
        <c:ser>
          <c:idx val="5"/>
          <c:order val="5"/>
          <c:tx>
            <c:strRef>
              <c:f>'図表1人口構成比 (back)'!$B$56</c:f>
              <c:strCache>
                <c:ptCount val="1"/>
                <c:pt idx="0">
                  <c:v>老年人口構成比（65歳以上）　（広島県）</c:v>
                </c:pt>
              </c:strCache>
            </c:strRef>
          </c:tx>
          <c:spPr>
            <a:ln w="19050">
              <a:solidFill>
                <a:schemeClr val="tx1"/>
              </a:solidFill>
            </a:ln>
            <a:effectLst>
              <a:glow>
                <a:schemeClr val="accent1">
                  <a:alpha val="0"/>
                </a:schemeClr>
              </a:glow>
            </a:effectLst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  <a:round/>
              </a:ln>
              <a:effectLst>
                <a:glow>
                  <a:schemeClr val="accent1">
                    <a:alpha val="0"/>
                  </a:schemeClr>
                </a:glow>
              </a:effectLst>
            </c:spPr>
          </c:marker>
          <c:dLbls>
            <c:dLbl>
              <c:idx val="5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21-4952-BE08-3345C1EF8E86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'図表1人口構成比 (back)'!$D$40:$L$40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'図表1人口構成比 (back)'!$D$56:$L$56</c:f>
              <c:numCache>
                <c:formatCode>0.0%</c:formatCode>
                <c:ptCount val="9"/>
                <c:pt idx="0">
                  <c:v>8.3000000000000004E-2</c:v>
                </c:pt>
                <c:pt idx="1">
                  <c:v>8.8999999999999996E-2</c:v>
                </c:pt>
                <c:pt idx="2">
                  <c:v>0.10199999999999999</c:v>
                </c:pt>
                <c:pt idx="3">
                  <c:v>0.115</c:v>
                </c:pt>
                <c:pt idx="4">
                  <c:v>0.13400000000000001</c:v>
                </c:pt>
                <c:pt idx="5">
                  <c:v>0.159</c:v>
                </c:pt>
                <c:pt idx="6">
                  <c:v>0.185</c:v>
                </c:pt>
                <c:pt idx="7">
                  <c:v>0.21</c:v>
                </c:pt>
                <c:pt idx="8">
                  <c:v>0.21299999999999999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221-4952-BE08-3345C1EF8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88288"/>
        <c:axId val="125389824"/>
      </c:lineChart>
      <c:catAx>
        <c:axId val="1253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5389824"/>
        <c:crosses val="autoZero"/>
        <c:auto val="1"/>
        <c:lblAlgn val="ctr"/>
        <c:lblOffset val="100"/>
        <c:noMultiLvlLbl val="0"/>
      </c:catAx>
      <c:valAx>
        <c:axId val="125389824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25388288"/>
        <c:crosses val="autoZero"/>
        <c:crossBetween val="between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2.9842480685456665E-4"/>
          <c:y val="3.7198055161137642E-3"/>
          <c:w val="0.99919068065971695"/>
          <c:h val="0.1465320769330063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下水</a:t>
            </a: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道</a:t>
            </a:r>
            <a:r>
              <a:rPr lang="ja-JP" altLang="en-US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整備済区域内人口</a:t>
            </a: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及び</a:t>
            </a:r>
            <a:r>
              <a:rPr lang="ja-JP" altLang="en-US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人口</a:t>
            </a: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普及率</a:t>
            </a:r>
          </a:p>
        </c:rich>
      </c:tx>
      <c:layout>
        <c:manualLayout>
          <c:xMode val="edge"/>
          <c:yMode val="edge"/>
          <c:x val="0.2454014612636094"/>
          <c:y val="2.81293952180028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61011794237433"/>
          <c:y val="0.11680742438840712"/>
          <c:w val="0.81438080674956592"/>
          <c:h val="0.7250342757788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'2３,2４上水下水'!$I$27</c:f>
              <c:strCache>
                <c:ptCount val="1"/>
                <c:pt idx="0">
                  <c:v>整備済区域内人口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5">
                    <a:lumMod val="60000"/>
                    <a:lumOff val="40000"/>
                  </a:schemeClr>
                </a:gs>
                <a:gs pos="83000">
                  <a:schemeClr val="accent5">
                    <a:lumMod val="60000"/>
                    <a:lumOff val="40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'2３,2４上水下水'!$J$4:$N$4</c:f>
              <c:strCache>
                <c:ptCount val="5"/>
                <c:pt idx="0">
                  <c:v>2016(平28）</c:v>
                </c:pt>
                <c:pt idx="1">
                  <c:v>2017(平29）</c:v>
                </c:pt>
                <c:pt idx="2">
                  <c:v>2018(平30）</c:v>
                </c:pt>
                <c:pt idx="3">
                  <c:v>2019(令元）</c:v>
                </c:pt>
                <c:pt idx="4">
                  <c:v>2020(令2）</c:v>
                </c:pt>
              </c:strCache>
            </c:strRef>
          </c:cat>
          <c:val>
            <c:numRef>
              <c:f>'2３,2４上水下水'!$J$27:$N$27</c:f>
              <c:numCache>
                <c:formatCode>#,##0_);[Red]\(#,##0\)</c:formatCode>
                <c:ptCount val="5"/>
                <c:pt idx="0">
                  <c:v>81976</c:v>
                </c:pt>
                <c:pt idx="1">
                  <c:v>83841</c:v>
                </c:pt>
                <c:pt idx="2">
                  <c:v>85727</c:v>
                </c:pt>
                <c:pt idx="3">
                  <c:v>87174</c:v>
                </c:pt>
                <c:pt idx="4" formatCode="#,##0_);[Red]\(#,##0\)">
                  <c:v>87665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1-4453-847B-DF283802B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04128"/>
        <c:axId val="121505664"/>
      </c:barChart>
      <c:lineChart>
        <c:grouping val="standard"/>
        <c:varyColors val="0"/>
        <c:ser>
          <c:idx val="1"/>
          <c:order val="1"/>
          <c:tx>
            <c:strRef>
              <c:f>'2３,2４上水下水'!$I$28</c:f>
              <c:strCache>
                <c:ptCount val="1"/>
                <c:pt idx="0">
                  <c:v>人口普及率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Lbls>
            <c:spPr>
              <a:solidFill>
                <a:sysClr val="window" lastClr="FFFFFF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'2３,2４上水下水'!$J$4:$N$4</c:f>
              <c:strCache>
                <c:ptCount val="5"/>
                <c:pt idx="0">
                  <c:v>2016(平28）</c:v>
                </c:pt>
                <c:pt idx="1">
                  <c:v>2017(平29）</c:v>
                </c:pt>
                <c:pt idx="2">
                  <c:v>2018(平30）</c:v>
                </c:pt>
                <c:pt idx="3">
                  <c:v>2019(令元）</c:v>
                </c:pt>
                <c:pt idx="4">
                  <c:v>2020(令2）</c:v>
                </c:pt>
              </c:strCache>
            </c:strRef>
          </c:cat>
          <c:val>
            <c:numRef>
              <c:f>'2３,2４上水下水'!$J$28:$N$28</c:f>
              <c:numCache>
                <c:formatCode>0.0_);[Red]\(0.0\)</c:formatCode>
                <c:ptCount val="5"/>
                <c:pt idx="0">
                  <c:v>44.3</c:v>
                </c:pt>
                <c:pt idx="1">
                  <c:v>45.1</c:v>
                </c:pt>
                <c:pt idx="2">
                  <c:v>45.798741331965701</c:v>
                </c:pt>
                <c:pt idx="3" formatCode="0.0_ ">
                  <c:v>46.3</c:v>
                </c:pt>
                <c:pt idx="4" formatCode="0.0_ 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1-4453-847B-DF283802B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17184"/>
        <c:axId val="121507200"/>
      </c:lineChart>
      <c:catAx>
        <c:axId val="1215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505664"/>
        <c:crosses val="autoZero"/>
        <c:auto val="1"/>
        <c:lblAlgn val="ctr"/>
        <c:lblOffset val="100"/>
        <c:noMultiLvlLbl val="0"/>
      </c:catAx>
      <c:valAx>
        <c:axId val="121505664"/>
        <c:scaling>
          <c:orientation val="minMax"/>
          <c:max val="88000"/>
          <c:min val="7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504128"/>
        <c:crosses val="autoZero"/>
        <c:crossBetween val="between"/>
        <c:majorUnit val="4000"/>
      </c:valAx>
      <c:valAx>
        <c:axId val="121507200"/>
        <c:scaling>
          <c:orientation val="minMax"/>
          <c:max val="48"/>
          <c:min val="40"/>
        </c:scaling>
        <c:delete val="0"/>
        <c:axPos val="r"/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517184"/>
        <c:crosses val="max"/>
        <c:crossBetween val="between"/>
        <c:majorUnit val="2"/>
      </c:valAx>
      <c:catAx>
        <c:axId val="12151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1507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'2５,2６建設'!$AI$4</c:f>
              <c:strCache>
                <c:ptCount val="1"/>
                <c:pt idx="0">
                  <c:v>木造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'2５,2６建設'!$AJ$3:$AN$3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2021（令3）</c:v>
                </c:pt>
              </c:strCache>
            </c:strRef>
          </c:cat>
          <c:val>
            <c:numRef>
              <c:f>'2５,2６建設'!$AJ$4:$AN$4</c:f>
              <c:numCache>
                <c:formatCode>#,##0_ </c:formatCode>
                <c:ptCount val="5"/>
                <c:pt idx="0">
                  <c:v>85908</c:v>
                </c:pt>
                <c:pt idx="1">
                  <c:v>86216</c:v>
                </c:pt>
                <c:pt idx="2">
                  <c:v>86472</c:v>
                </c:pt>
                <c:pt idx="3">
                  <c:v>86789</c:v>
                </c:pt>
                <c:pt idx="4">
                  <c:v>87166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C-4697-B83E-A4FC536D6727}"/>
            </c:ext>
          </c:extLst>
        </c:ser>
        <c:ser>
          <c:idx val="1"/>
          <c:order val="1"/>
          <c:tx>
            <c:strRef>
              <c:f>'2５,2６建設'!$AI$5</c:f>
              <c:strCache>
                <c:ptCount val="1"/>
                <c:pt idx="0">
                  <c:v>鉄筋コンクリート造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'2５,2６建設'!$AJ$3:$AN$3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2021（令3）</c:v>
                </c:pt>
              </c:strCache>
            </c:strRef>
          </c:cat>
          <c:val>
            <c:numRef>
              <c:f>'2５,2６建設'!$AJ$5:$AN$5</c:f>
              <c:numCache>
                <c:formatCode>#,##0_ </c:formatCode>
                <c:ptCount val="5"/>
                <c:pt idx="0">
                  <c:v>5284</c:v>
                </c:pt>
                <c:pt idx="1">
                  <c:v>5380</c:v>
                </c:pt>
                <c:pt idx="2">
                  <c:v>5489</c:v>
                </c:pt>
                <c:pt idx="3">
                  <c:v>5500</c:v>
                </c:pt>
                <c:pt idx="4">
                  <c:v>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C-4697-B83E-A4FC536D6727}"/>
            </c:ext>
          </c:extLst>
        </c:ser>
        <c:ser>
          <c:idx val="2"/>
          <c:order val="2"/>
          <c:tx>
            <c:strRef>
              <c:f>'2５,2６建設'!$AI$6</c:f>
              <c:strCache>
                <c:ptCount val="1"/>
                <c:pt idx="0">
                  <c:v>鉄骨造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'2５,2６建設'!$AJ$3:$AN$3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2021（令3）</c:v>
                </c:pt>
              </c:strCache>
            </c:strRef>
          </c:cat>
          <c:val>
            <c:numRef>
              <c:f>'2５,2６建設'!$AJ$6:$AN$6</c:f>
              <c:numCache>
                <c:formatCode>#,##0_ </c:formatCode>
                <c:ptCount val="5"/>
                <c:pt idx="0">
                  <c:v>22653</c:v>
                </c:pt>
                <c:pt idx="1">
                  <c:v>22873</c:v>
                </c:pt>
                <c:pt idx="2">
                  <c:v>23191</c:v>
                </c:pt>
                <c:pt idx="3">
                  <c:v>23440</c:v>
                </c:pt>
                <c:pt idx="4">
                  <c:v>23566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AC-4697-B83E-A4FC536D6727}"/>
            </c:ext>
          </c:extLst>
        </c:ser>
        <c:ser>
          <c:idx val="3"/>
          <c:order val="3"/>
          <c:tx>
            <c:strRef>
              <c:f>'2５,2６建設'!$AI$7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'2５,2６建設'!$AJ$3:$AN$3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2021（令3）</c:v>
                </c:pt>
              </c:strCache>
            </c:strRef>
          </c:cat>
          <c:val>
            <c:numRef>
              <c:f>'2５,2６建設'!$AJ$7:$AN$7</c:f>
              <c:numCache>
                <c:formatCode>#,##0_ </c:formatCode>
                <c:ptCount val="5"/>
                <c:pt idx="0">
                  <c:v>2863</c:v>
                </c:pt>
                <c:pt idx="1">
                  <c:v>2856</c:v>
                </c:pt>
                <c:pt idx="2">
                  <c:v>2853</c:v>
                </c:pt>
                <c:pt idx="3">
                  <c:v>2846</c:v>
                </c:pt>
                <c:pt idx="4">
                  <c:v>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AC-4697-B83E-A4FC536D6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516608"/>
        <c:axId val="120518144"/>
        <c:axId val="0"/>
      </c:bar3DChart>
      <c:catAx>
        <c:axId val="1205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518144"/>
        <c:crosses val="autoZero"/>
        <c:auto val="1"/>
        <c:lblAlgn val="ctr"/>
        <c:lblOffset val="100"/>
        <c:noMultiLvlLbl val="0"/>
      </c:catAx>
      <c:valAx>
        <c:axId val="1205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51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'2５,2６建設'!$AI$13</c:f>
              <c:strCache>
                <c:ptCount val="1"/>
                <c:pt idx="0">
                  <c:v>住宅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'2５,2６建設'!$AJ$3:$AN$3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2021（令3）</c:v>
                </c:pt>
              </c:strCache>
            </c:strRef>
          </c:cat>
          <c:val>
            <c:numRef>
              <c:f>'2５,2６建設'!$AJ$13:$AN$13</c:f>
              <c:numCache>
                <c:formatCode>#,##0_ </c:formatCode>
                <c:ptCount val="5"/>
                <c:pt idx="0">
                  <c:v>76359</c:v>
                </c:pt>
                <c:pt idx="1">
                  <c:v>77044</c:v>
                </c:pt>
                <c:pt idx="2">
                  <c:v>77793</c:v>
                </c:pt>
                <c:pt idx="3">
                  <c:v>78495</c:v>
                </c:pt>
                <c:pt idx="4">
                  <c:v>79134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8-44C0-84BB-8110CDF7CDED}"/>
            </c:ext>
          </c:extLst>
        </c:ser>
        <c:ser>
          <c:idx val="1"/>
          <c:order val="1"/>
          <c:tx>
            <c:strRef>
              <c:f>'2５,2６建設'!$AI$14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'2５,2６建設'!$AJ$3:$AN$3</c:f>
              <c:strCache>
                <c:ptCount val="5"/>
                <c:pt idx="0">
                  <c:v>2017（平29）</c:v>
                </c:pt>
                <c:pt idx="1">
                  <c:v>2018（平30）</c:v>
                </c:pt>
                <c:pt idx="2">
                  <c:v>2019（平31）</c:v>
                </c:pt>
                <c:pt idx="3">
                  <c:v>2020（令2）</c:v>
                </c:pt>
                <c:pt idx="4">
                  <c:v>2021（令3）</c:v>
                </c:pt>
              </c:strCache>
            </c:strRef>
          </c:cat>
          <c:val>
            <c:numRef>
              <c:f>'2５,2６建設'!$AJ$14:$AN$14</c:f>
              <c:numCache>
                <c:formatCode>#,##0_ </c:formatCode>
                <c:ptCount val="5"/>
                <c:pt idx="0">
                  <c:v>40349</c:v>
                </c:pt>
                <c:pt idx="1">
                  <c:v>40281</c:v>
                </c:pt>
                <c:pt idx="2">
                  <c:v>40212</c:v>
                </c:pt>
                <c:pt idx="3">
                  <c:v>40080</c:v>
                </c:pt>
                <c:pt idx="4">
                  <c:v>39924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78-44C0-84BB-8110CDF7C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413568"/>
        <c:axId val="120419456"/>
        <c:axId val="0"/>
      </c:bar3DChart>
      <c:catAx>
        <c:axId val="1204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419456"/>
        <c:crosses val="autoZero"/>
        <c:auto val="1"/>
        <c:lblAlgn val="ctr"/>
        <c:lblOffset val="100"/>
        <c:noMultiLvlLbl val="0"/>
      </c:catAx>
      <c:valAx>
        <c:axId val="12041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41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建築物の構造別棟数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'2５,2６建設'!$AN$3</c:f>
              <c:strCache>
                <c:ptCount val="1"/>
                <c:pt idx="0">
                  <c:v>2021（令3）</c:v>
                </c:pt>
              </c:strCache>
            </c:strRef>
          </c:tx>
          <c:dPt>
            <c:idx val="0"/>
            <c:bubble3D val="0"/>
            <c:explosion val="1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B17-4B40-A0FE-E048345B62F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B17-4B40-A0FE-E048345B62F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B17-4B40-A0FE-E048345B62F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B17-4B40-A0FE-E048345B62F1}"/>
              </c:ext>
            </c:extLst>
          </c:dPt>
          <c:dLbls>
            <c:dLbl>
              <c:idx val="0"/>
              <c:layout>
                <c:manualLayout>
                  <c:x val="-0.15705221284358423"/>
                  <c:y val="-0.20449632681602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17-4B40-A0FE-E048345B62F1}"/>
                </c:ext>
              </c:extLst>
            </c:dLbl>
            <c:dLbl>
              <c:idx val="1"/>
              <c:layout>
                <c:manualLayout>
                  <c:x val="9.1272166741233028E-3"/>
                  <c:y val="7.5232707931454741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000" baseline="0"/>
                      <a:t>鉄筋コンクリート造</a:t>
                    </a:r>
                  </a:p>
                  <a:p>
                    <a:pPr>
                      <a:defRPr sz="1050"/>
                    </a:pPr>
                    <a:r>
                      <a:rPr lang="en-US" altLang="ja-JP" sz="1000" baseline="0"/>
                      <a:t>5%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570308566097612"/>
                      <c:h val="0.197255090226200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17-4B40-A0FE-E048345B62F1}"/>
                </c:ext>
              </c:extLst>
            </c:dLbl>
            <c:dLbl>
              <c:idx val="2"/>
              <c:layout>
                <c:manualLayout>
                  <c:x val="0.11977391926612153"/>
                  <c:y val="0.170708320510163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17-4B40-A0FE-E048345B62F1}"/>
                </c:ext>
              </c:extLst>
            </c:dLbl>
            <c:dLbl>
              <c:idx val="3"/>
              <c:layout>
                <c:manualLayout>
                  <c:x val="-0.17461905433594879"/>
                  <c:y val="8.81776129433414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17-4B40-A0FE-E048345B62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'2５,2６建設'!$AI$4:$AI$7</c:f>
              <c:strCache>
                <c:ptCount val="4"/>
                <c:pt idx="0">
                  <c:v>木造</c:v>
                </c:pt>
                <c:pt idx="1">
                  <c:v>鉄筋コンクリート造  </c:v>
                </c:pt>
                <c:pt idx="2">
                  <c:v>鉄骨造</c:v>
                </c:pt>
                <c:pt idx="3">
                  <c:v>その他</c:v>
                </c:pt>
              </c:strCache>
            </c:strRef>
          </c:cat>
          <c:val>
            <c:numRef>
              <c:f>'2５,2６建設'!$AN$4:$AN$7</c:f>
              <c:numCache>
                <c:formatCode>#,##0_ </c:formatCode>
                <c:ptCount val="4"/>
                <c:pt idx="0">
                  <c:v>87166</c:v>
                </c:pt>
                <c:pt idx="1">
                  <c:v>5502</c:v>
                </c:pt>
                <c:pt idx="2">
                  <c:v>23566</c:v>
                </c:pt>
                <c:pt idx="3">
                  <c:v>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7-4B40-A0FE-E048345B62F1}"/>
            </c:ext>
          </c:extLst>
        </c:ser>
        <c:dLbls>
          <c:dLblPos val="ctr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建築物の構造別面積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3D-4A58-A1B0-472BC69E70B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3D-4A58-A1B0-472BC69E70B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3D-4A58-A1B0-472BC69E70B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3D-4A58-A1B0-472BC69E70B1}"/>
              </c:ext>
            </c:extLst>
          </c:dPt>
          <c:dLbls>
            <c:dLbl>
              <c:idx val="0"/>
              <c:layout>
                <c:manualLayout>
                  <c:x val="-0.17640704827583636"/>
                  <c:y val="-1.20179273151318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3D-4A58-A1B0-472BC69E70B1}"/>
                </c:ext>
              </c:extLst>
            </c:dLbl>
            <c:dLbl>
              <c:idx val="1"/>
              <c:layout>
                <c:manualLayout>
                  <c:x val="-7.7369896305156838E-2"/>
                  <c:y val="-1.78850510100472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14301530048001"/>
                      <c:h val="0.111750462272160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3D-4A58-A1B0-472BC69E70B1}"/>
                </c:ext>
              </c:extLst>
            </c:dLbl>
            <c:dLbl>
              <c:idx val="2"/>
              <c:layout>
                <c:manualLayout>
                  <c:x val="0.15418251559012516"/>
                  <c:y val="7.95332261420995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3D-4A58-A1B0-472BC69E70B1}"/>
                </c:ext>
              </c:extLst>
            </c:dLbl>
            <c:dLbl>
              <c:idx val="3"/>
              <c:layout>
                <c:manualLayout>
                  <c:x val="-0.18752227795745019"/>
                  <c:y val="8.1057089799874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3D-4A58-A1B0-472BC69E70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'2５,2６建設'!$AI$21:$AI$24</c:f>
              <c:strCache>
                <c:ptCount val="4"/>
                <c:pt idx="0">
                  <c:v>木造</c:v>
                </c:pt>
                <c:pt idx="1">
                  <c:v>鉄筋コンクリート造  </c:v>
                </c:pt>
                <c:pt idx="2">
                  <c:v>鉄骨造</c:v>
                </c:pt>
                <c:pt idx="3">
                  <c:v>その他</c:v>
                </c:pt>
              </c:strCache>
            </c:strRef>
          </c:cat>
          <c:val>
            <c:numRef>
              <c:f>'2５,2６建設'!$AN$21:$AN$24</c:f>
              <c:numCache>
                <c:formatCode>#,##0_ </c:formatCode>
                <c:ptCount val="4"/>
                <c:pt idx="0">
                  <c:v>7976388</c:v>
                </c:pt>
                <c:pt idx="1">
                  <c:v>1523514</c:v>
                </c:pt>
                <c:pt idx="2">
                  <c:v>5722419</c:v>
                </c:pt>
                <c:pt idx="3">
                  <c:v>218105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3D-4A58-A1B0-472BC69E70B1}"/>
            </c:ext>
          </c:extLst>
        </c:ser>
        <c:dLbls>
          <c:dLblPos val="ctr"/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元気すこやか健診受診状況＜がん検診＞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336290298056837E-2"/>
          <c:y val="0.11806596573744065"/>
          <c:w val="0.87857151057871652"/>
          <c:h val="0.60369495969513198"/>
        </c:manualLayout>
      </c:layout>
      <c:lineChart>
        <c:grouping val="standard"/>
        <c:varyColors val="0"/>
        <c:ser>
          <c:idx val="0"/>
          <c:order val="0"/>
          <c:tx>
            <c:strRef>
              <c:f>'2７,2８健診'!$H$19:$I$19</c:f>
              <c:strCache>
                <c:ptCount val="2"/>
                <c:pt idx="0">
                  <c:v>肺 が ん検診</c:v>
                </c:pt>
              </c:strCache>
            </c:strRef>
          </c:tx>
          <c:spPr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6.6299725010969153E-3"/>
                  <c:y val="2.7806824724305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70-4655-95F2-717BA28A2542}"/>
                </c:ext>
              </c:extLst>
            </c:dLbl>
            <c:dLbl>
              <c:idx val="1"/>
              <c:layout>
                <c:manualLayout>
                  <c:x val="-6.1501738330847515E-3"/>
                  <c:y val="1.8544400819944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1-482D-B6DC-5D3220F13444}"/>
                </c:ext>
              </c:extLst>
            </c:dLbl>
            <c:dLbl>
              <c:idx val="2"/>
              <c:layout>
                <c:manualLayout>
                  <c:x val="0"/>
                  <c:y val="3.4218440512909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70-4655-95F2-717BA28A2542}"/>
                </c:ext>
              </c:extLst>
            </c:dLbl>
            <c:dLbl>
              <c:idx val="3"/>
              <c:layout>
                <c:manualLayout>
                  <c:x val="-1.462270309635411E-2"/>
                  <c:y val="-5.867514552239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1-482D-B6DC-5D3220F13444}"/>
                </c:ext>
              </c:extLst>
            </c:dLbl>
            <c:dLbl>
              <c:idx val="4"/>
              <c:layout>
                <c:manualLayout>
                  <c:x val="-1.2339318218349111E-3"/>
                  <c:y val="-8.97733460668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21-482D-B6DC-5D3220F13444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'2７,2８健診'!$J$19:$N$19</c:f>
              <c:numCache>
                <c:formatCode>_(* #,##0_);_(* \(#,##0\);_(* "-"_);_(@_)</c:formatCode>
                <c:ptCount val="5"/>
                <c:pt idx="0">
                  <c:v>10193</c:v>
                </c:pt>
                <c:pt idx="1">
                  <c:v>10413</c:v>
                </c:pt>
                <c:pt idx="2">
                  <c:v>12465</c:v>
                </c:pt>
                <c:pt idx="3">
                  <c:v>13795</c:v>
                </c:pt>
                <c:pt idx="4">
                  <c:v>13002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D-4047-9972-1174246188E2}"/>
            </c:ext>
          </c:extLst>
        </c:ser>
        <c:ser>
          <c:idx val="1"/>
          <c:order val="1"/>
          <c:tx>
            <c:strRef>
              <c:f>'2７,2８健診'!$H$20:$I$20</c:f>
              <c:strCache>
                <c:ptCount val="2"/>
                <c:pt idx="0">
                  <c:v>胃 が ん検診</c:v>
                </c:pt>
              </c:strCache>
            </c:strRef>
          </c:tx>
          <c:spPr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0458687551445476E-17"/>
                  <c:y val="2.7860693606958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70-4655-95F2-717BA28A2542}"/>
                </c:ext>
              </c:extLst>
            </c:dLbl>
            <c:dLbl>
              <c:idx val="1"/>
              <c:layout>
                <c:manualLayout>
                  <c:x val="4.4137259927625322E-3"/>
                  <c:y val="2.166942836096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70-4655-95F2-717BA28A2542}"/>
                </c:ext>
              </c:extLst>
            </c:dLbl>
            <c:dLbl>
              <c:idx val="2"/>
              <c:layout>
                <c:manualLayout>
                  <c:x val="1.1034314981906249E-2"/>
                  <c:y val="4.024322409893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70-4655-95F2-717BA28A2542}"/>
                </c:ext>
              </c:extLst>
            </c:dLbl>
            <c:dLbl>
              <c:idx val="3"/>
              <c:layout>
                <c:manualLayout>
                  <c:x val="-4.4137259927625322E-3"/>
                  <c:y val="5.2625754590920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70-4655-95F2-717BA28A2542}"/>
                </c:ext>
              </c:extLst>
            </c:dLbl>
            <c:dLbl>
              <c:idx val="4"/>
              <c:layout>
                <c:manualLayout>
                  <c:x val="2.20686299638110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70-4655-95F2-717BA28A2542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'2７,2８健診'!$J$20:$N$20</c:f>
              <c:numCache>
                <c:formatCode>_(* #,##0_);_(* \(#,##0\);_(* "-"_);_(@_)</c:formatCode>
                <c:ptCount val="5"/>
                <c:pt idx="0">
                  <c:v>8311</c:v>
                </c:pt>
                <c:pt idx="1">
                  <c:v>8384</c:v>
                </c:pt>
                <c:pt idx="2">
                  <c:v>9703</c:v>
                </c:pt>
                <c:pt idx="3">
                  <c:v>10548</c:v>
                </c:pt>
                <c:pt idx="4">
                  <c:v>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D-4047-9972-1174246188E2}"/>
            </c:ext>
          </c:extLst>
        </c:ser>
        <c:ser>
          <c:idx val="2"/>
          <c:order val="2"/>
          <c:tx>
            <c:strRef>
              <c:f>'2７,2８健診'!$H$21:$I$21</c:f>
              <c:strCache>
                <c:ptCount val="2"/>
                <c:pt idx="0">
                  <c:v>大腸がん検診</c:v>
                </c:pt>
              </c:strCache>
            </c:strRef>
          </c:tx>
          <c:spPr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2.2068629963812661E-3"/>
                  <c:y val="-4.024322409893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70-4655-95F2-717BA28A2542}"/>
                </c:ext>
              </c:extLst>
            </c:dLbl>
            <c:dLbl>
              <c:idx val="1"/>
              <c:layout>
                <c:manualLayout>
                  <c:x val="-2.209226634992967E-3"/>
                  <c:y val="-5.8723935929825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0-4655-95F2-717BA28A2542}"/>
                </c:ext>
              </c:extLst>
            </c:dLbl>
            <c:dLbl>
              <c:idx val="2"/>
              <c:layout>
                <c:manualLayout>
                  <c:x val="-2.6484788718933488E-2"/>
                  <c:y val="-5.8870888719563474E-2"/>
                </c:manualLayout>
              </c:layout>
              <c:spPr>
                <a:noFill/>
                <a:ln>
                  <a:solidFill>
                    <a:srgbClr val="92D05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EFB-4F2B-B7D0-8027EE03F267}"/>
                </c:ext>
              </c:extLst>
            </c:dLbl>
            <c:dLbl>
              <c:idx val="3"/>
              <c:layout>
                <c:manualLayout>
                  <c:x val="-1.2909521601619196E-2"/>
                  <c:y val="5.249566250635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70-4655-95F2-717BA28A2542}"/>
                </c:ext>
              </c:extLst>
            </c:dLbl>
            <c:dLbl>
              <c:idx val="4"/>
              <c:layout>
                <c:manualLayout>
                  <c:x val="-1.103431498190633E-2"/>
                  <c:y val="4.024322409893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0-4655-95F2-717BA28A2542}"/>
                </c:ext>
              </c:extLst>
            </c:dLbl>
            <c:spPr>
              <a:noFill/>
              <a:ln>
                <a:solidFill>
                  <a:srgbClr val="92D05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'2７,2８健診'!$J$21:$N$21</c:f>
              <c:numCache>
                <c:formatCode>_(* #,##0_);_(* \(#,##0\);_(* "-"_);_(@_)</c:formatCode>
                <c:ptCount val="5"/>
                <c:pt idx="0">
                  <c:v>10794</c:v>
                </c:pt>
                <c:pt idx="1">
                  <c:v>10797</c:v>
                </c:pt>
                <c:pt idx="2">
                  <c:v>12468</c:v>
                </c:pt>
                <c:pt idx="3">
                  <c:v>13735</c:v>
                </c:pt>
                <c:pt idx="4">
                  <c:v>12810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D-4047-9972-1174246188E2}"/>
            </c:ext>
          </c:extLst>
        </c:ser>
        <c:ser>
          <c:idx val="3"/>
          <c:order val="3"/>
          <c:tx>
            <c:strRef>
              <c:f>'2７,2８健診'!$H$22:$I$22</c:f>
              <c:strCache>
                <c:ptCount val="2"/>
                <c:pt idx="0">
                  <c:v>子宮がん検診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7.6102298343814476E-2"/>
                  <c:y val="-2.1649613283259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D9-4426-8105-13E55A562434}"/>
                </c:ext>
              </c:extLst>
            </c:dLbl>
            <c:dLbl>
              <c:idx val="1"/>
              <c:layout>
                <c:manualLayout>
                  <c:x val="1.7186944754573375E-2"/>
                  <c:y val="-2.7860693606958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D9-4426-8105-13E55A562434}"/>
                </c:ext>
              </c:extLst>
            </c:dLbl>
            <c:dLbl>
              <c:idx val="2"/>
              <c:layout>
                <c:manualLayout>
                  <c:x val="1.0566355765429579E-2"/>
                  <c:y val="-4.3339100472534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D9-4426-8105-13E55A562434}"/>
                </c:ext>
              </c:extLst>
            </c:dLbl>
            <c:dLbl>
              <c:idx val="3"/>
              <c:layout>
                <c:manualLayout>
                  <c:x val="1.0683302127363799E-2"/>
                  <c:y val="-5.2645498389539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D9-4426-8105-13E55A562434}"/>
                </c:ext>
              </c:extLst>
            </c:dLbl>
            <c:dLbl>
              <c:idx val="4"/>
              <c:layout>
                <c:manualLayout>
                  <c:x val="8.3594927690481494E-3"/>
                  <c:y val="-4.6434489344930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D9-4426-8105-13E55A562434}"/>
                </c:ext>
              </c:extLst>
            </c:dLbl>
            <c:spPr>
              <a:noFill/>
              <a:ln>
                <a:solidFill>
                  <a:srgbClr val="7030A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'2７,2８健診'!$J$22:$N$22</c:f>
              <c:numCache>
                <c:formatCode>_(* #,##0_);_(* \(#,##0\);_(* "-"_);_(@_)</c:formatCode>
                <c:ptCount val="5"/>
                <c:pt idx="0">
                  <c:v>6286</c:v>
                </c:pt>
                <c:pt idx="1">
                  <c:v>5558</c:v>
                </c:pt>
                <c:pt idx="2">
                  <c:v>5337</c:v>
                </c:pt>
                <c:pt idx="3">
                  <c:v>5938</c:v>
                </c:pt>
                <c:pt idx="4">
                  <c:v>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5D-4047-9972-1174246188E2}"/>
            </c:ext>
          </c:extLst>
        </c:ser>
        <c:ser>
          <c:idx val="4"/>
          <c:order val="4"/>
          <c:tx>
            <c:strRef>
              <c:f>'2７,2８健診'!$H$23:$I$23</c:f>
              <c:strCache>
                <c:ptCount val="2"/>
                <c:pt idx="0">
                  <c:v>乳がん検診</c:v>
                </c:pt>
              </c:strCache>
            </c:strRef>
          </c:tx>
          <c:spPr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2539121825707758E-2"/>
                  <c:y val="4.3283646401334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D9-4426-8105-13E55A562434}"/>
                </c:ext>
              </c:extLst>
            </c:dLbl>
            <c:dLbl>
              <c:idx val="1"/>
              <c:layout>
                <c:manualLayout>
                  <c:x val="2.0930723522482063E-2"/>
                  <c:y val="-2.1641823200667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D9-4426-8105-13E55A562434}"/>
                </c:ext>
              </c:extLst>
            </c:dLbl>
            <c:dLbl>
              <c:idx val="2"/>
              <c:layout>
                <c:manualLayout>
                  <c:x val="8.3594566353187814E-3"/>
                  <c:y val="-3.1152647975077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D9-4426-8105-13E55A562434}"/>
                </c:ext>
              </c:extLst>
            </c:dLbl>
            <c:dLbl>
              <c:idx val="3"/>
              <c:layout>
                <c:manualLayout>
                  <c:x val="8.3594566353187051E-3"/>
                  <c:y val="3.1152647975077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D9-4426-8105-13E55A562434}"/>
                </c:ext>
              </c:extLst>
            </c:dLbl>
            <c:dLbl>
              <c:idx val="4"/>
              <c:layout>
                <c:manualLayout>
                  <c:x val="6.269592476489028E-3"/>
                  <c:y val="5.71125281855102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D9-4426-8105-13E55A562434}"/>
                </c:ext>
              </c:extLst>
            </c:dLbl>
            <c:spPr>
              <a:noFill/>
              <a:ln>
                <a:solidFill>
                  <a:srgbClr val="66CCFF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'2７,2８健診'!$J$23:$N$23</c:f>
              <c:numCache>
                <c:formatCode>_(* #,##0_);_(* \(#,##0\);_(* "-"_);_(@_)</c:formatCode>
                <c:ptCount val="5"/>
                <c:pt idx="0">
                  <c:v>4554</c:v>
                </c:pt>
                <c:pt idx="1">
                  <c:v>4018</c:v>
                </c:pt>
                <c:pt idx="2">
                  <c:v>4615</c:v>
                </c:pt>
                <c:pt idx="3">
                  <c:v>5010</c:v>
                </c:pt>
                <c:pt idx="4">
                  <c:v>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5D-4047-9972-1174246188E2}"/>
            </c:ext>
          </c:extLst>
        </c:ser>
        <c:ser>
          <c:idx val="5"/>
          <c:order val="5"/>
          <c:tx>
            <c:strRef>
              <c:f>'2７,2８健診'!$H$24:$I$24</c:f>
              <c:strCache>
                <c:ptCount val="2"/>
                <c:pt idx="0">
                  <c:v>前立腺がん検診</c:v>
                </c:pt>
              </c:strCache>
            </c:strRef>
          </c:tx>
          <c:spPr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5097028120126329E-2"/>
                  <c:y val="4.0243224098939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D9-4426-8105-13E55A562434}"/>
                </c:ext>
              </c:extLst>
            </c:dLbl>
            <c:dLbl>
              <c:idx val="1"/>
              <c:layout>
                <c:manualLayout>
                  <c:x val="1.2890165123745063E-2"/>
                  <c:y val="4.333885672193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D9-4426-8105-13E55A562434}"/>
                </c:ext>
              </c:extLst>
            </c:dLbl>
            <c:dLbl>
              <c:idx val="2"/>
              <c:layout>
                <c:manualLayout>
                  <c:x val="6.269576134601185E-3"/>
                  <c:y val="2.7880437405577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D9-4426-8105-13E55A562434}"/>
                </c:ext>
              </c:extLst>
            </c:dLbl>
            <c:dLbl>
              <c:idx val="3"/>
              <c:layout>
                <c:manualLayout>
                  <c:x val="4.1796595001542198E-3"/>
                  <c:y val="4.0282467945577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D9-4426-8105-13E55A562434}"/>
                </c:ext>
              </c:extLst>
            </c:dLbl>
            <c:dLbl>
              <c:idx val="4"/>
              <c:layout>
                <c:manualLayout>
                  <c:x val="1.0683302127363799E-2"/>
                  <c:y val="3.71673352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D9-4426-8105-13E55A562434}"/>
                </c:ext>
              </c:extLst>
            </c:dLbl>
            <c:spPr>
              <a:noFill/>
              <a:ln>
                <a:solidFill>
                  <a:srgbClr val="FFC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'2７,2８健診'!$J$24:$N$24</c:f>
              <c:numCache>
                <c:formatCode>_(* #,##0_);_(* \(#,##0\);_(* "-"_);_(@_)</c:formatCode>
                <c:ptCount val="5"/>
                <c:pt idx="0">
                  <c:v>2461</c:v>
                </c:pt>
                <c:pt idx="1">
                  <c:v>2548</c:v>
                </c:pt>
                <c:pt idx="2">
                  <c:v>3430</c:v>
                </c:pt>
                <c:pt idx="3">
                  <c:v>3954</c:v>
                </c:pt>
                <c:pt idx="4">
                  <c:v>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5D-4047-9972-1174246188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1243520"/>
        <c:axId val="121245056"/>
      </c:lineChart>
      <c:catAx>
        <c:axId val="1212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245056"/>
        <c:crosses val="autoZero"/>
        <c:auto val="1"/>
        <c:lblAlgn val="ctr"/>
        <c:lblOffset val="100"/>
        <c:noMultiLvlLbl val="0"/>
      </c:catAx>
      <c:valAx>
        <c:axId val="12124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24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元気すこやか健診受診状況＜</a:t>
            </a:r>
            <a:r>
              <a:rPr lang="ja-JP" altLang="en-US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基本健診</a:t>
            </a:r>
            <a:r>
              <a:rPr lang="ja-JP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＞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166648565756262E-2"/>
          <c:y val="0.11610025295371929"/>
          <c:w val="0.88876472147043106"/>
          <c:h val="0.70831061855201349"/>
        </c:manualLayout>
      </c:layout>
      <c:lineChart>
        <c:grouping val="standard"/>
        <c:varyColors val="0"/>
        <c:ser>
          <c:idx val="0"/>
          <c:order val="0"/>
          <c:tx>
            <c:strRef>
              <c:f>'2７,2８健診'!$H$31:$I$31</c:f>
              <c:strCache>
                <c:ptCount val="2"/>
                <c:pt idx="0">
                  <c:v>39歳以下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4.4137259927625322E-3"/>
                  <c:y val="-4.862837820051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3-4D35-BB5B-4624AE53BDA1}"/>
                </c:ext>
              </c:extLst>
            </c:dLbl>
            <c:dLbl>
              <c:idx val="1"/>
              <c:layout>
                <c:manualLayout>
                  <c:x val="0"/>
                  <c:y val="-3.34320100128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3-4D35-BB5B-4624AE53BDA1}"/>
                </c:ext>
              </c:extLst>
            </c:dLbl>
            <c:dLbl>
              <c:idx val="2"/>
              <c:layout>
                <c:manualLayout>
                  <c:x val="1.7654903971050129E-2"/>
                  <c:y val="3.6471283650382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3-4D35-BB5B-4624AE53BDA1}"/>
                </c:ext>
              </c:extLst>
            </c:dLbl>
            <c:dLbl>
              <c:idx val="3"/>
              <c:layout>
                <c:manualLayout>
                  <c:x val="1.9861766967431395E-2"/>
                  <c:y val="4.862837820051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23-4D35-BB5B-4624AE53BDA1}"/>
                </c:ext>
              </c:extLst>
            </c:dLbl>
            <c:dLbl>
              <c:idx val="4"/>
              <c:layout>
                <c:manualLayout>
                  <c:x val="1.54480409746687E-2"/>
                  <c:y val="9.117820912595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3-4D35-BB5B-4624AE53BDA1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'2７,2８健診'!$J$31:$N$31</c:f>
              <c:numCache>
                <c:formatCode>_(* #,##0_);_(* \(#,##0\);_(* "-"_);_(@_)</c:formatCode>
                <c:ptCount val="5"/>
                <c:pt idx="0">
                  <c:v>441</c:v>
                </c:pt>
                <c:pt idx="1">
                  <c:v>400</c:v>
                </c:pt>
                <c:pt idx="2">
                  <c:v>259</c:v>
                </c:pt>
                <c:pt idx="3">
                  <c:v>262</c:v>
                </c:pt>
                <c:pt idx="4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0-4A19-A7C0-CB8B22F1AEF9}"/>
            </c:ext>
          </c:extLst>
        </c:ser>
        <c:ser>
          <c:idx val="1"/>
          <c:order val="1"/>
          <c:tx>
            <c:strRef>
              <c:f>'2７,2８健診'!$H$32:$I$32</c:f>
              <c:strCache>
                <c:ptCount val="2"/>
                <c:pt idx="0">
                  <c:v>40～74歳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9861766967431353E-2"/>
                  <c:y val="4.8628378200510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23-4D35-BB5B-4624AE53BDA1}"/>
                </c:ext>
              </c:extLst>
            </c:dLbl>
            <c:dLbl>
              <c:idx val="1"/>
              <c:layout>
                <c:manualLayout>
                  <c:x val="0"/>
                  <c:y val="3.0392736375319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23-4D35-BB5B-4624AE53BDA1}"/>
                </c:ext>
              </c:extLst>
            </c:dLbl>
            <c:dLbl>
              <c:idx val="2"/>
              <c:layout>
                <c:manualLayout>
                  <c:x val="0"/>
                  <c:y val="-0.100296030038553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23-4D35-BB5B-4624AE53BDA1}"/>
                </c:ext>
              </c:extLst>
            </c:dLbl>
            <c:dLbl>
              <c:idx val="3"/>
              <c:layout>
                <c:manualLayout>
                  <c:x val="-8.0917375102890951E-17"/>
                  <c:y val="-5.4706925475574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23-4D35-BB5B-4624AE53BDA1}"/>
                </c:ext>
              </c:extLst>
            </c:dLbl>
            <c:dLbl>
              <c:idx val="4"/>
              <c:layout>
                <c:manualLayout>
                  <c:x val="8.8274519855250644E-3"/>
                  <c:y val="-5.4706925475574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23-4D35-BB5B-4624AE53BDA1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'2７,2８健診'!$J$32:$N$32</c:f>
              <c:numCache>
                <c:formatCode>_(* #,##0_);_(* \(#,##0\);_(* "-"_);_(@_)</c:formatCode>
                <c:ptCount val="5"/>
                <c:pt idx="0">
                  <c:v>291</c:v>
                </c:pt>
                <c:pt idx="1">
                  <c:v>257</c:v>
                </c:pt>
                <c:pt idx="2">
                  <c:v>295</c:v>
                </c:pt>
                <c:pt idx="3">
                  <c:v>288</c:v>
                </c:pt>
                <c:pt idx="4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0-4A19-A7C0-CB8B22F1AEF9}"/>
            </c:ext>
          </c:extLst>
        </c:ser>
        <c:ser>
          <c:idx val="2"/>
          <c:order val="2"/>
          <c:tx>
            <c:strRef>
              <c:f>'2７,2８健診'!$H$33:$I$33</c:f>
              <c:strCache>
                <c:ptCount val="2"/>
                <c:pt idx="0">
                  <c:v>75歳以上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0458687551445476E-17"/>
                  <c:y val="2.1274915462723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23-4D35-BB5B-4624AE53BDA1}"/>
                </c:ext>
              </c:extLst>
            </c:dLbl>
            <c:dLbl>
              <c:idx val="1"/>
              <c:layout>
                <c:manualLayout>
                  <c:x val="2.0962910668784526E-3"/>
                  <c:y val="4.2710312859047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C8-4E0F-B4B4-DF8B1D17D958}"/>
                </c:ext>
              </c:extLst>
            </c:dLbl>
            <c:dLbl>
              <c:idx val="2"/>
              <c:layout>
                <c:manualLayout>
                  <c:x val="2.0962910668783758E-3"/>
                  <c:y val="3.9659576226257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C8-4E0F-B4B4-DF8B1D17D958}"/>
                </c:ext>
              </c:extLst>
            </c:dLbl>
            <c:dLbl>
              <c:idx val="3"/>
              <c:layout>
                <c:manualLayout>
                  <c:x val="2.206862996381185E-3"/>
                  <c:y val="3.6471283650383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3-4D35-BB5B-4624AE53BDA1}"/>
                </c:ext>
              </c:extLst>
            </c:dLbl>
            <c:spPr>
              <a:noFill/>
              <a:ln>
                <a:solidFill>
                  <a:schemeClr val="accent3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'2７,2８健診'!$J$17:$N$17</c:f>
              <c:strCache>
                <c:ptCount val="5"/>
                <c:pt idx="0">
                  <c:v>2016
（平28)</c:v>
                </c:pt>
                <c:pt idx="1">
                  <c:v>2017
（平29)</c:v>
                </c:pt>
                <c:pt idx="2">
                  <c:v>2018
（平30)</c:v>
                </c:pt>
                <c:pt idx="3">
                  <c:v>2019
（令元)</c:v>
                </c:pt>
                <c:pt idx="4">
                  <c:v>2020
（令2)</c:v>
                </c:pt>
              </c:strCache>
            </c:strRef>
          </c:cat>
          <c:val>
            <c:numRef>
              <c:f>'2７,2８健診'!$J$33:$N$33</c:f>
              <c:numCache>
                <c:formatCode>_(* #,##0_);_(* \(#,##0\);_(* "-"_);_(@_)</c:formatCode>
                <c:ptCount val="5"/>
                <c:pt idx="0">
                  <c:v>2502</c:v>
                </c:pt>
                <c:pt idx="1">
                  <c:v>2864</c:v>
                </c:pt>
                <c:pt idx="2">
                  <c:v>3772</c:v>
                </c:pt>
                <c:pt idx="3">
                  <c:v>4450</c:v>
                </c:pt>
                <c:pt idx="4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0-4A19-A7C0-CB8B22F1AE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638336"/>
        <c:axId val="122639872"/>
      </c:lineChart>
      <c:catAx>
        <c:axId val="1226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639872"/>
        <c:crosses val="autoZero"/>
        <c:auto val="1"/>
        <c:lblAlgn val="ctr"/>
        <c:lblOffset val="100"/>
        <c:noMultiLvlLbl val="0"/>
      </c:catAx>
      <c:valAx>
        <c:axId val="1226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6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 sz="14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合計特殊出生率</a:t>
            </a:r>
            <a:endParaRPr lang="ja-JP" sz="14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c:rich>
      </c:tx>
      <c:layout>
        <c:manualLayout>
          <c:xMode val="edge"/>
          <c:yMode val="edge"/>
          <c:x val="0.46679927163017609"/>
          <c:y val="2.5692696912717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20" normalizeH="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'２９,3０乳幼児'!$I$28</c:f>
              <c:strCache>
                <c:ptCount val="1"/>
                <c:pt idx="0">
                  <c:v>東広島市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'２９,3０乳幼児'!$P$27:$T$27</c:f>
              <c:strCache>
                <c:ptCount val="5"/>
                <c:pt idx="0">
                  <c:v>2015
(平27)</c:v>
                </c:pt>
                <c:pt idx="1">
                  <c:v>2016
(平28)</c:v>
                </c:pt>
                <c:pt idx="2">
                  <c:v>2017
(平29)</c:v>
                </c:pt>
                <c:pt idx="3">
                  <c:v>2018
(平30)</c:v>
                </c:pt>
                <c:pt idx="4">
                  <c:v>2019
(令元)</c:v>
                </c:pt>
              </c:strCache>
            </c:strRef>
          </c:cat>
          <c:val>
            <c:numRef>
              <c:f>'２９,3０乳幼児'!$P$28:$T$28</c:f>
              <c:numCache>
                <c:formatCode>General</c:formatCode>
                <c:ptCount val="5"/>
                <c:pt idx="0" formatCode="0.00">
                  <c:v>1.65</c:v>
                </c:pt>
                <c:pt idx="1">
                  <c:v>1.58</c:v>
                </c:pt>
                <c:pt idx="2">
                  <c:v>1.55</c:v>
                </c:pt>
                <c:pt idx="3">
                  <c:v>1.54</c:v>
                </c:pt>
                <c:pt idx="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4-4BD0-9B39-BF8121E4C3C2}"/>
            </c:ext>
          </c:extLst>
        </c:ser>
        <c:ser>
          <c:idx val="2"/>
          <c:order val="1"/>
          <c:tx>
            <c:strRef>
              <c:f>'２９,3０乳幼児'!$I$30</c:f>
              <c:strCache>
                <c:ptCount val="1"/>
                <c:pt idx="0">
                  <c:v>広島県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'２９,3０乳幼児'!$P$27:$T$27</c:f>
              <c:strCache>
                <c:ptCount val="5"/>
                <c:pt idx="0">
                  <c:v>2015
(平27)</c:v>
                </c:pt>
                <c:pt idx="1">
                  <c:v>2016
(平28)</c:v>
                </c:pt>
                <c:pt idx="2">
                  <c:v>2017
(平29)</c:v>
                </c:pt>
                <c:pt idx="3">
                  <c:v>2018
(平30)</c:v>
                </c:pt>
                <c:pt idx="4">
                  <c:v>2019
(令元)</c:v>
                </c:pt>
              </c:strCache>
            </c:strRef>
          </c:cat>
          <c:val>
            <c:numRef>
              <c:f>'２９,3０乳幼児'!$P$30:$T$30</c:f>
              <c:numCache>
                <c:formatCode>General</c:formatCode>
                <c:ptCount val="5"/>
                <c:pt idx="0" formatCode="0.00">
                  <c:v>1.6</c:v>
                </c:pt>
                <c:pt idx="1">
                  <c:v>1.57</c:v>
                </c:pt>
                <c:pt idx="2">
                  <c:v>1.56</c:v>
                </c:pt>
                <c:pt idx="3">
                  <c:v>1.55</c:v>
                </c:pt>
                <c:pt idx="4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4-4BD0-9B39-BF8121E4C3C2}"/>
            </c:ext>
          </c:extLst>
        </c:ser>
        <c:ser>
          <c:idx val="1"/>
          <c:order val="2"/>
          <c:tx>
            <c:strRef>
              <c:f>'２９,3０乳幼児'!$I$29</c:f>
              <c:strCache>
                <c:ptCount val="1"/>
                <c:pt idx="0">
                  <c:v>全国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'２９,3０乳幼児'!$P$27:$T$27</c:f>
              <c:strCache>
                <c:ptCount val="5"/>
                <c:pt idx="0">
                  <c:v>2015
(平27)</c:v>
                </c:pt>
                <c:pt idx="1">
                  <c:v>2016
(平28)</c:v>
                </c:pt>
                <c:pt idx="2">
                  <c:v>2017
(平29)</c:v>
                </c:pt>
                <c:pt idx="3">
                  <c:v>2018
(平30)</c:v>
                </c:pt>
                <c:pt idx="4">
                  <c:v>2019
(令元)</c:v>
                </c:pt>
              </c:strCache>
            </c:strRef>
          </c:cat>
          <c:val>
            <c:numRef>
              <c:f>'２９,3０乳幼児'!$P$29:$T$29</c:f>
              <c:numCache>
                <c:formatCode>General</c:formatCode>
                <c:ptCount val="5"/>
                <c:pt idx="0" formatCode="0.00">
                  <c:v>1.45</c:v>
                </c:pt>
                <c:pt idx="1">
                  <c:v>1.44</c:v>
                </c:pt>
                <c:pt idx="2">
                  <c:v>1.43</c:v>
                </c:pt>
                <c:pt idx="3">
                  <c:v>1.42</c:v>
                </c:pt>
                <c:pt idx="4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4-4BD0-9B39-BF8121E4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52896"/>
        <c:axId val="121955072"/>
      </c:lineChart>
      <c:catAx>
        <c:axId val="12195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955072"/>
        <c:crosses val="autoZero"/>
        <c:auto val="1"/>
        <c:lblAlgn val="ctr"/>
        <c:lblOffset val="100"/>
        <c:noMultiLvlLbl val="0"/>
      </c:catAx>
      <c:valAx>
        <c:axId val="121955072"/>
        <c:scaling>
          <c:orientation val="minMax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952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乳幼児健診受診状況</a:t>
            </a:r>
          </a:p>
        </c:rich>
      </c:tx>
      <c:layout>
        <c:manualLayout>
          <c:xMode val="edge"/>
          <c:yMode val="edge"/>
          <c:x val="0.33166486592163946"/>
          <c:y val="1.8671061471897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'２９,3０乳幼児'!$I$6</c:f>
              <c:strCache>
                <c:ptCount val="1"/>
                <c:pt idx="0">
                  <c:v>3～4か月児
健診受診者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'２９,3０乳幼児'!$K$4:$O$4</c:f>
              <c:strCache>
                <c:ptCount val="5"/>
                <c:pt idx="0">
                  <c:v>2016
(平28)</c:v>
                </c:pt>
                <c:pt idx="1">
                  <c:v>2017
(平29)</c:v>
                </c:pt>
                <c:pt idx="2">
                  <c:v>2018
(平30)</c:v>
                </c:pt>
                <c:pt idx="3">
                  <c:v>2019
(令元)</c:v>
                </c:pt>
                <c:pt idx="4">
                  <c:v>2020
(令2)</c:v>
                </c:pt>
              </c:strCache>
            </c:strRef>
          </c:cat>
          <c:val>
            <c:numRef>
              <c:f>'２９,3０乳幼児'!$K$6:$O$6</c:f>
              <c:numCache>
                <c:formatCode>#,##0_);[Red]\(#,##0\)</c:formatCode>
                <c:ptCount val="5"/>
                <c:pt idx="0">
                  <c:v>1612</c:v>
                </c:pt>
                <c:pt idx="1">
                  <c:v>1584</c:v>
                </c:pt>
                <c:pt idx="2">
                  <c:v>1500</c:v>
                </c:pt>
                <c:pt idx="3">
                  <c:v>1547</c:v>
                </c:pt>
                <c:pt idx="4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1-4C8C-8CA1-35F2533C2C43}"/>
            </c:ext>
          </c:extLst>
        </c:ser>
        <c:ser>
          <c:idx val="3"/>
          <c:order val="3"/>
          <c:tx>
            <c:strRef>
              <c:f>'２９,3０乳幼児'!$I$8</c:f>
              <c:strCache>
                <c:ptCount val="1"/>
                <c:pt idx="0">
                  <c:v>1歳6か月児
健診受診者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'２９,3０乳幼児'!$K$4:$O$4</c:f>
              <c:strCache>
                <c:ptCount val="5"/>
                <c:pt idx="0">
                  <c:v>2016
(平28)</c:v>
                </c:pt>
                <c:pt idx="1">
                  <c:v>2017
(平29)</c:v>
                </c:pt>
                <c:pt idx="2">
                  <c:v>2018
(平30)</c:v>
                </c:pt>
                <c:pt idx="3">
                  <c:v>2019
(令元)</c:v>
                </c:pt>
                <c:pt idx="4">
                  <c:v>2020
(令2)</c:v>
                </c:pt>
              </c:strCache>
            </c:strRef>
          </c:cat>
          <c:val>
            <c:numRef>
              <c:f>'２９,3０乳幼児'!$K$8:$O$8</c:f>
              <c:numCache>
                <c:formatCode>#,##0_);[Red]\(#,##0\)</c:formatCode>
                <c:ptCount val="5"/>
                <c:pt idx="0">
                  <c:v>1756</c:v>
                </c:pt>
                <c:pt idx="1">
                  <c:v>1653</c:v>
                </c:pt>
                <c:pt idx="2">
                  <c:v>1620</c:v>
                </c:pt>
                <c:pt idx="3">
                  <c:v>1435</c:v>
                </c:pt>
                <c:pt idx="4">
                  <c:v>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41-4C8C-8CA1-35F2533C2C43}"/>
            </c:ext>
          </c:extLst>
        </c:ser>
        <c:ser>
          <c:idx val="5"/>
          <c:order val="5"/>
          <c:tx>
            <c:strRef>
              <c:f>'２９,3０乳幼児'!$I$10</c:f>
              <c:strCache>
                <c:ptCount val="1"/>
                <c:pt idx="0">
                  <c:v>3歳児
健診受診者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'２９,3０乳幼児'!$K$4:$O$4</c:f>
              <c:strCache>
                <c:ptCount val="5"/>
                <c:pt idx="0">
                  <c:v>2016
(平28)</c:v>
                </c:pt>
                <c:pt idx="1">
                  <c:v>2017
(平29)</c:v>
                </c:pt>
                <c:pt idx="2">
                  <c:v>2018
(平30)</c:v>
                </c:pt>
                <c:pt idx="3">
                  <c:v>2019
(令元)</c:v>
                </c:pt>
                <c:pt idx="4">
                  <c:v>2020
(令2)</c:v>
                </c:pt>
              </c:strCache>
            </c:strRef>
          </c:cat>
          <c:val>
            <c:numRef>
              <c:f>'２９,3０乳幼児'!$K$10:$O$10</c:f>
              <c:numCache>
                <c:formatCode>#,##0_);[Red]\(#,##0\)</c:formatCode>
                <c:ptCount val="5"/>
                <c:pt idx="0">
                  <c:v>1769</c:v>
                </c:pt>
                <c:pt idx="1">
                  <c:v>1777</c:v>
                </c:pt>
                <c:pt idx="2">
                  <c:v>1775</c:v>
                </c:pt>
                <c:pt idx="3">
                  <c:v>1571</c:v>
                </c:pt>
                <c:pt idx="4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41-4C8C-8CA1-35F2533C2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08672"/>
        <c:axId val="1213102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'２９,3０乳幼児'!$J$5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'２９,3０乳幼児'!$K$4:$O$4</c15:sqref>
                        </c15:formulaRef>
                      </c:ext>
                    </c:extLst>
                    <c:strCache>
                      <c:ptCount val="5"/>
                      <c:pt idx="0">
                        <c:v>2016
(平28)</c:v>
                      </c:pt>
                      <c:pt idx="1">
                        <c:v>2017
(平29)</c:v>
                      </c:pt>
                      <c:pt idx="2">
                        <c:v>2018
(平30)</c:v>
                      </c:pt>
                      <c:pt idx="3">
                        <c:v>2019
(令元)</c:v>
                      </c:pt>
                      <c:pt idx="4">
                        <c:v>2020
(令2)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'２９,3０乳幼児'!$K$5:$O$5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441-4C8C-8CA1-35F2533C2C4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'２９,3０乳幼児'!$I$7</c:f>
              <c:strCache>
                <c:ptCount val="1"/>
                <c:pt idx="0">
                  <c:v>3～4か月児
健診受診率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strRef>
              <c:f>'２９,3０乳幼児'!$K$4:$O$4</c:f>
              <c:strCache>
                <c:ptCount val="5"/>
                <c:pt idx="0">
                  <c:v>2016
(平28)</c:v>
                </c:pt>
                <c:pt idx="1">
                  <c:v>2017
(平29)</c:v>
                </c:pt>
                <c:pt idx="2">
                  <c:v>2018
(平30)</c:v>
                </c:pt>
                <c:pt idx="3">
                  <c:v>2019
(令元)</c:v>
                </c:pt>
                <c:pt idx="4">
                  <c:v>2020
(令2)</c:v>
                </c:pt>
              </c:strCache>
            </c:strRef>
          </c:cat>
          <c:val>
            <c:numRef>
              <c:f>'２９,3０乳幼児'!$K$7:$O$7</c:f>
              <c:numCache>
                <c:formatCode>0.0_);[Red]\(0.0\)</c:formatCode>
                <c:ptCount val="5"/>
                <c:pt idx="0">
                  <c:v>96.9</c:v>
                </c:pt>
                <c:pt idx="1">
                  <c:v>98.2</c:v>
                </c:pt>
                <c:pt idx="2">
                  <c:v>97.5</c:v>
                </c:pt>
                <c:pt idx="3">
                  <c:v>99</c:v>
                </c:pt>
                <c:pt idx="4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1-4C8C-8CA1-35F2533C2C43}"/>
            </c:ext>
          </c:extLst>
        </c:ser>
        <c:ser>
          <c:idx val="4"/>
          <c:order val="4"/>
          <c:tx>
            <c:strRef>
              <c:f>'２９,3０乳幼児'!$I$9</c:f>
              <c:strCache>
                <c:ptCount val="1"/>
                <c:pt idx="0">
                  <c:v>1歳6か月児
健診受診率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strRef>
              <c:f>'２９,3０乳幼児'!$K$4:$O$4</c:f>
              <c:strCache>
                <c:ptCount val="5"/>
                <c:pt idx="0">
                  <c:v>2016
(平28)</c:v>
                </c:pt>
                <c:pt idx="1">
                  <c:v>2017
(平29)</c:v>
                </c:pt>
                <c:pt idx="2">
                  <c:v>2018
(平30)</c:v>
                </c:pt>
                <c:pt idx="3">
                  <c:v>2019
(令元)</c:v>
                </c:pt>
                <c:pt idx="4">
                  <c:v>2020
(令2)</c:v>
                </c:pt>
              </c:strCache>
            </c:strRef>
          </c:cat>
          <c:val>
            <c:numRef>
              <c:f>'２９,3０乳幼児'!$K$9:$O$9</c:f>
              <c:numCache>
                <c:formatCode>0.0_);[Red]\(0.0\)</c:formatCode>
                <c:ptCount val="5"/>
                <c:pt idx="0">
                  <c:v>96.6</c:v>
                </c:pt>
                <c:pt idx="1">
                  <c:v>95.9</c:v>
                </c:pt>
                <c:pt idx="2">
                  <c:v>96.8</c:v>
                </c:pt>
                <c:pt idx="3">
                  <c:v>97.8</c:v>
                </c:pt>
                <c:pt idx="4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41-4C8C-8CA1-35F2533C2C43}"/>
            </c:ext>
          </c:extLst>
        </c:ser>
        <c:ser>
          <c:idx val="6"/>
          <c:order val="6"/>
          <c:tx>
            <c:strRef>
              <c:f>'２９,3０乳幼児'!$I$11</c:f>
              <c:strCache>
                <c:ptCount val="1"/>
                <c:pt idx="0">
                  <c:v>3歳児
健診受診率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strRef>
              <c:f>'２９,3０乳幼児'!$K$4:$O$4</c:f>
              <c:strCache>
                <c:ptCount val="5"/>
                <c:pt idx="0">
                  <c:v>2016
(平28)</c:v>
                </c:pt>
                <c:pt idx="1">
                  <c:v>2017
(平29)</c:v>
                </c:pt>
                <c:pt idx="2">
                  <c:v>2018
(平30)</c:v>
                </c:pt>
                <c:pt idx="3">
                  <c:v>2019
(令元)</c:v>
                </c:pt>
                <c:pt idx="4">
                  <c:v>2020
(令2)</c:v>
                </c:pt>
              </c:strCache>
            </c:strRef>
          </c:cat>
          <c:val>
            <c:numRef>
              <c:f>'２９,3０乳幼児'!$K$11:$O$11</c:f>
              <c:numCache>
                <c:formatCode>0.0_);[Red]\(0.0\)</c:formatCode>
                <c:ptCount val="5"/>
                <c:pt idx="0">
                  <c:v>95.2</c:v>
                </c:pt>
                <c:pt idx="1">
                  <c:v>96.2</c:v>
                </c:pt>
                <c:pt idx="2">
                  <c:v>98.1</c:v>
                </c:pt>
                <c:pt idx="3">
                  <c:v>97.8</c:v>
                </c:pt>
                <c:pt idx="4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41-4C8C-8CA1-35F2533C2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29920"/>
        <c:axId val="121328384"/>
      </c:lineChart>
      <c:catAx>
        <c:axId val="12130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10208"/>
        <c:crosses val="autoZero"/>
        <c:auto val="1"/>
        <c:lblAlgn val="ctr"/>
        <c:lblOffset val="100"/>
        <c:noMultiLvlLbl val="0"/>
      </c:catAx>
      <c:valAx>
        <c:axId val="121310208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08672"/>
        <c:crosses val="autoZero"/>
        <c:crossBetween val="between"/>
      </c:valAx>
      <c:valAx>
        <c:axId val="121328384"/>
        <c:scaling>
          <c:orientation val="minMax"/>
          <c:max val="100"/>
        </c:scaling>
        <c:delete val="0"/>
        <c:axPos val="r"/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329920"/>
        <c:crosses val="max"/>
        <c:crossBetween val="between"/>
      </c:valAx>
      <c:catAx>
        <c:axId val="121329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1328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sz="1400">
                <a:solidFill>
                  <a:schemeClr val="tx1">
                    <a:lumMod val="75000"/>
                    <a:lumOff val="25000"/>
                  </a:schemeClr>
                </a:solidFill>
              </a:rPr>
              <a:t>後期高齢者医療の被保険者数及び給付費の推移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'3１,3２後期高齢、介護'!$J$8:$K$8</c:f>
              <c:strCache>
                <c:ptCount val="2"/>
                <c:pt idx="0">
                  <c:v>給付費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'3１,3２後期高齢、介護'!$L$5:$P$6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'3１,3２後期高齢、介護'!$L$8:$P$8</c:f>
              <c:numCache>
                <c:formatCode>#,##0_);[Red]\(#,##0\)</c:formatCode>
                <c:ptCount val="5"/>
                <c:pt idx="0">
                  <c:v>19450.294999999998</c:v>
                </c:pt>
                <c:pt idx="1">
                  <c:v>20417.741000000002</c:v>
                </c:pt>
                <c:pt idx="2">
                  <c:v>20991.248</c:v>
                </c:pt>
                <c:pt idx="3">
                  <c:v>22051.101999999999</c:v>
                </c:pt>
                <c:pt idx="4">
                  <c:v>21951.192999999999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E8-4D23-892D-59175872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88096"/>
        <c:axId val="122786560"/>
      </c:barChart>
      <c:lineChart>
        <c:grouping val="stacked"/>
        <c:varyColors val="0"/>
        <c:ser>
          <c:idx val="0"/>
          <c:order val="0"/>
          <c:tx>
            <c:strRef>
              <c:f>'3１,3２後期高齢、介護'!$J$7:$K$7</c:f>
              <c:strCache>
                <c:ptCount val="2"/>
                <c:pt idx="0">
                  <c:v>被保険者数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'3１,3２後期高齢、介護'!$L$5:$P$6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'3１,3２後期高齢、介護'!$L$7:$P$7</c:f>
              <c:numCache>
                <c:formatCode>#,##0_);\(#,##0\)</c:formatCode>
                <c:ptCount val="5"/>
                <c:pt idx="0">
                  <c:v>20338</c:v>
                </c:pt>
                <c:pt idx="1">
                  <c:v>21042</c:v>
                </c:pt>
                <c:pt idx="2">
                  <c:v>21821</c:v>
                </c:pt>
                <c:pt idx="3">
                  <c:v>22640</c:v>
                </c:pt>
                <c:pt idx="4">
                  <c:v>23140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8-4D23-892D-59175872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03712"/>
        <c:axId val="122802176"/>
      </c:lineChart>
      <c:valAx>
        <c:axId val="122786560"/>
        <c:scaling>
          <c:orientation val="minMax"/>
          <c:max val="24000"/>
          <c:min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788096"/>
        <c:crosses val="autoZero"/>
        <c:crossBetween val="between"/>
        <c:majorUnit val="1000"/>
      </c:valAx>
      <c:catAx>
        <c:axId val="12278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786560"/>
        <c:crosses val="autoZero"/>
        <c:auto val="1"/>
        <c:lblAlgn val="ctr"/>
        <c:lblOffset val="100"/>
        <c:noMultiLvlLbl val="0"/>
      </c:catAx>
      <c:valAx>
        <c:axId val="122802176"/>
        <c:scaling>
          <c:orientation val="minMax"/>
          <c:max val="24000"/>
          <c:min val="18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803712"/>
        <c:crosses val="max"/>
        <c:crossBetween val="between"/>
        <c:majorUnit val="1000"/>
      </c:valAx>
      <c:catAx>
        <c:axId val="12280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2802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308429118774"/>
          <c:y val="7.1888409961685829E-2"/>
          <c:w val="0.68840900383141768"/>
          <c:h val="0.787011015325670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'２人口分布（町別2'!$Q$3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'２人口分布（町別2'!$P$4:$P$22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'２人口分布（町別2'!$Q$4:$Q$22</c:f>
              <c:numCache>
                <c:formatCode>#,##0_ </c:formatCode>
                <c:ptCount val="19"/>
                <c:pt idx="0">
                  <c:v>721</c:v>
                </c:pt>
                <c:pt idx="1">
                  <c:v>811</c:v>
                </c:pt>
                <c:pt idx="2">
                  <c:v>805</c:v>
                </c:pt>
                <c:pt idx="3">
                  <c:v>721</c:v>
                </c:pt>
                <c:pt idx="4">
                  <c:v>916</c:v>
                </c:pt>
                <c:pt idx="5">
                  <c:v>1009</c:v>
                </c:pt>
                <c:pt idx="6">
                  <c:v>997</c:v>
                </c:pt>
                <c:pt idx="7">
                  <c:v>1027</c:v>
                </c:pt>
                <c:pt idx="8">
                  <c:v>991</c:v>
                </c:pt>
                <c:pt idx="9">
                  <c:v>1222</c:v>
                </c:pt>
                <c:pt idx="10">
                  <c:v>1016</c:v>
                </c:pt>
                <c:pt idx="11">
                  <c:v>768</c:v>
                </c:pt>
                <c:pt idx="12">
                  <c:v>680</c:v>
                </c:pt>
                <c:pt idx="13">
                  <c:v>692</c:v>
                </c:pt>
                <c:pt idx="14">
                  <c:v>1017</c:v>
                </c:pt>
                <c:pt idx="15">
                  <c:v>702</c:v>
                </c:pt>
                <c:pt idx="16">
                  <c:v>410</c:v>
                </c:pt>
                <c:pt idx="17">
                  <c:v>234</c:v>
                </c:pt>
                <c:pt idx="18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D-436D-9BF3-216F76795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489792"/>
        <c:axId val="115491584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'２人口分布（町別2'!$R$3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'２人口分布（町別2'!$P$4:$P$22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'２人口分布（町別2'!$R$4:$R$22</c:f>
              <c:numCache>
                <c:formatCode>#,##0_ </c:formatCode>
                <c:ptCount val="19"/>
                <c:pt idx="0">
                  <c:v>693</c:v>
                </c:pt>
                <c:pt idx="1">
                  <c:v>765</c:v>
                </c:pt>
                <c:pt idx="2">
                  <c:v>765</c:v>
                </c:pt>
                <c:pt idx="3">
                  <c:v>662</c:v>
                </c:pt>
                <c:pt idx="4">
                  <c:v>796</c:v>
                </c:pt>
                <c:pt idx="5">
                  <c:v>866</c:v>
                </c:pt>
                <c:pt idx="6">
                  <c:v>819</c:v>
                </c:pt>
                <c:pt idx="7">
                  <c:v>928</c:v>
                </c:pt>
                <c:pt idx="8">
                  <c:v>920</c:v>
                </c:pt>
                <c:pt idx="9">
                  <c:v>1117</c:v>
                </c:pt>
                <c:pt idx="10">
                  <c:v>948</c:v>
                </c:pt>
                <c:pt idx="11">
                  <c:v>747</c:v>
                </c:pt>
                <c:pt idx="12">
                  <c:v>701</c:v>
                </c:pt>
                <c:pt idx="13">
                  <c:v>823</c:v>
                </c:pt>
                <c:pt idx="14">
                  <c:v>1191</c:v>
                </c:pt>
                <c:pt idx="15">
                  <c:v>782</c:v>
                </c:pt>
                <c:pt idx="16">
                  <c:v>477</c:v>
                </c:pt>
                <c:pt idx="17">
                  <c:v>350</c:v>
                </c:pt>
                <c:pt idx="18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D-436D-9BF3-216F76795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494912"/>
        <c:axId val="115493120"/>
      </c:barChart>
      <c:catAx>
        <c:axId val="115489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91584"/>
        <c:crosses val="autoZero"/>
        <c:auto val="1"/>
        <c:lblAlgn val="ctr"/>
        <c:lblOffset val="100"/>
        <c:noMultiLvlLbl val="0"/>
      </c:catAx>
      <c:valAx>
        <c:axId val="115491584"/>
        <c:scaling>
          <c:orientation val="maxMin"/>
          <c:max val="1200"/>
          <c:min val="-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489792"/>
        <c:crosses val="autoZero"/>
        <c:crossBetween val="between"/>
        <c:majorUnit val="600"/>
      </c:valAx>
      <c:valAx>
        <c:axId val="115493120"/>
        <c:scaling>
          <c:orientation val="minMax"/>
          <c:max val="1200"/>
          <c:min val="-1200"/>
        </c:scaling>
        <c:delete val="1"/>
        <c:axPos val="t"/>
        <c:numFmt formatCode="#,##0_ " sourceLinked="1"/>
        <c:majorTickMark val="out"/>
        <c:minorTickMark val="none"/>
        <c:tickLblPos val="nextTo"/>
        <c:crossAx val="115494912"/>
        <c:crosses val="max"/>
        <c:crossBetween val="between"/>
        <c:majorUnit val="400"/>
      </c:valAx>
      <c:catAx>
        <c:axId val="11549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5493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介護保険の要介護認定者数の推移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'3１,3２後期高齢、介護'!$J$22:$K$22</c:f>
              <c:strCache>
                <c:ptCount val="2"/>
                <c:pt idx="0">
                  <c:v>要支援１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'3１,3２後期高齢、介護'!$L$16:$P$17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'3１,3２後期高齢、介護'!$L$22:$P$22</c:f>
              <c:numCache>
                <c:formatCode>_(* #,##0_);_(* \(#,##0\);_(* "-"_);_(@_)</c:formatCode>
                <c:ptCount val="5"/>
                <c:pt idx="0">
                  <c:v>1059</c:v>
                </c:pt>
                <c:pt idx="1">
                  <c:v>1156</c:v>
                </c:pt>
                <c:pt idx="2">
                  <c:v>1205</c:v>
                </c:pt>
                <c:pt idx="3">
                  <c:v>1276</c:v>
                </c:pt>
                <c:pt idx="4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E-41A6-B8C0-306CF01485C3}"/>
            </c:ext>
          </c:extLst>
        </c:ser>
        <c:ser>
          <c:idx val="2"/>
          <c:order val="2"/>
          <c:tx>
            <c:strRef>
              <c:f>'3１,3２後期高齢、介護'!$J$23:$K$23</c:f>
              <c:strCache>
                <c:ptCount val="2"/>
                <c:pt idx="0">
                  <c:v>要支援２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'3１,3２後期高齢、介護'!$L$16:$P$17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'3１,3２後期高齢、介護'!$L$23:$P$23</c:f>
              <c:numCache>
                <c:formatCode>_(* #,##0_);_(* \(#,##0\);_(* "-"_);_(@_)</c:formatCode>
                <c:ptCount val="5"/>
                <c:pt idx="0">
                  <c:v>904</c:v>
                </c:pt>
                <c:pt idx="1">
                  <c:v>943</c:v>
                </c:pt>
                <c:pt idx="2">
                  <c:v>868</c:v>
                </c:pt>
                <c:pt idx="3">
                  <c:v>852</c:v>
                </c:pt>
                <c:pt idx="4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E-41A6-B8C0-306CF01485C3}"/>
            </c:ext>
          </c:extLst>
        </c:ser>
        <c:ser>
          <c:idx val="3"/>
          <c:order val="3"/>
          <c:tx>
            <c:strRef>
              <c:f>'3１,3２後期高齢、介護'!$J$24:$K$24</c:f>
              <c:strCache>
                <c:ptCount val="2"/>
                <c:pt idx="0">
                  <c:v>要介護１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'3１,3２後期高齢、介護'!$L$16:$P$17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'3１,3２後期高齢、介護'!$L$24:$P$24</c:f>
              <c:numCache>
                <c:formatCode>_(* #,##0_);_(* \(#,##0\);_(* "-"_);_(@_)</c:formatCode>
                <c:ptCount val="5"/>
                <c:pt idx="0">
                  <c:v>1884</c:v>
                </c:pt>
                <c:pt idx="1">
                  <c:v>1858</c:v>
                </c:pt>
                <c:pt idx="2">
                  <c:v>1836</c:v>
                </c:pt>
                <c:pt idx="3">
                  <c:v>1914</c:v>
                </c:pt>
                <c:pt idx="4">
                  <c:v>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E-41A6-B8C0-306CF01485C3}"/>
            </c:ext>
          </c:extLst>
        </c:ser>
        <c:ser>
          <c:idx val="4"/>
          <c:order val="4"/>
          <c:tx>
            <c:strRef>
              <c:f>'3１,3２後期高齢、介護'!$J$25:$K$25</c:f>
              <c:strCache>
                <c:ptCount val="2"/>
                <c:pt idx="0">
                  <c:v>要介護２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'3１,3２後期高齢、介護'!$L$16:$P$17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'3１,3２後期高齢、介護'!$L$25:$P$25</c:f>
              <c:numCache>
                <c:formatCode>_(* #,##0_);_(* \(#,##0\);_(* "-"_);_(@_)</c:formatCode>
                <c:ptCount val="5"/>
                <c:pt idx="0">
                  <c:v>1121</c:v>
                </c:pt>
                <c:pt idx="1">
                  <c:v>1110</c:v>
                </c:pt>
                <c:pt idx="2">
                  <c:v>1135</c:v>
                </c:pt>
                <c:pt idx="3">
                  <c:v>1038</c:v>
                </c:pt>
                <c:pt idx="4">
                  <c:v>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BE-41A6-B8C0-306CF01485C3}"/>
            </c:ext>
          </c:extLst>
        </c:ser>
        <c:ser>
          <c:idx val="5"/>
          <c:order val="5"/>
          <c:tx>
            <c:strRef>
              <c:f>'3１,3２後期高齢、介護'!$J$26:$K$26</c:f>
              <c:strCache>
                <c:ptCount val="2"/>
                <c:pt idx="0">
                  <c:v>要介護３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'3１,3２後期高齢、介護'!$L$16:$P$17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'3１,3２後期高齢、介護'!$L$26:$P$26</c:f>
              <c:numCache>
                <c:formatCode>_(* #,##0_);_(* \(#,##0\);_(* "-"_);_(@_)</c:formatCode>
                <c:ptCount val="5"/>
                <c:pt idx="0">
                  <c:v>852</c:v>
                </c:pt>
                <c:pt idx="1">
                  <c:v>916</c:v>
                </c:pt>
                <c:pt idx="2">
                  <c:v>872</c:v>
                </c:pt>
                <c:pt idx="3">
                  <c:v>866</c:v>
                </c:pt>
                <c:pt idx="4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BE-41A6-B8C0-306CF01485C3}"/>
            </c:ext>
          </c:extLst>
        </c:ser>
        <c:ser>
          <c:idx val="6"/>
          <c:order val="6"/>
          <c:tx>
            <c:strRef>
              <c:f>'3１,3２後期高齢、介護'!$J$27:$K$27</c:f>
              <c:strCache>
                <c:ptCount val="2"/>
                <c:pt idx="0">
                  <c:v>要介護４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'3１,3２後期高齢、介護'!$L$16:$P$17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'3１,3２後期高齢、介護'!$L$27:$P$27</c:f>
              <c:numCache>
                <c:formatCode>_(* #,##0_);_(* \(#,##0\);_(* "-"_);_(@_)</c:formatCode>
                <c:ptCount val="5"/>
                <c:pt idx="0">
                  <c:v>847</c:v>
                </c:pt>
                <c:pt idx="1">
                  <c:v>897</c:v>
                </c:pt>
                <c:pt idx="2">
                  <c:v>874</c:v>
                </c:pt>
                <c:pt idx="3">
                  <c:v>831</c:v>
                </c:pt>
                <c:pt idx="4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BE-41A6-B8C0-306CF01485C3}"/>
            </c:ext>
          </c:extLst>
        </c:ser>
        <c:ser>
          <c:idx val="7"/>
          <c:order val="7"/>
          <c:tx>
            <c:strRef>
              <c:f>'3１,3２後期高齢、介護'!$J$28:$K$28</c:f>
              <c:strCache>
                <c:ptCount val="2"/>
                <c:pt idx="0">
                  <c:v>要介護５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'3１,3２後期高齢、介護'!$L$16:$P$17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'3１,3２後期高齢、介護'!$L$28:$P$28</c:f>
              <c:numCache>
                <c:formatCode>_(* #,##0_);_(* \(#,##0\);_(* "-"_);_(@_)</c:formatCode>
                <c:ptCount val="5"/>
                <c:pt idx="0">
                  <c:v>765</c:v>
                </c:pt>
                <c:pt idx="1">
                  <c:v>761</c:v>
                </c:pt>
                <c:pt idx="2">
                  <c:v>817</c:v>
                </c:pt>
                <c:pt idx="3">
                  <c:v>827</c:v>
                </c:pt>
                <c:pt idx="4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C-4F96-A3D7-A4D7CCC201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3275392"/>
        <c:axId val="63276928"/>
      </c:barChart>
      <c:barChart>
        <c:barDir val="col"/>
        <c:grouping val="stacked"/>
        <c:varyColors val="0"/>
        <c:ser>
          <c:idx val="0"/>
          <c:order val="0"/>
          <c:tx>
            <c:strRef>
              <c:f>'3１,3２後期高齢、介護'!$J$21:$K$21</c:f>
              <c:strCache>
                <c:ptCount val="2"/>
                <c:pt idx="0">
                  <c:v>総数</c:v>
                </c:pt>
              </c:strCache>
            </c:strRef>
          </c:tx>
          <c:spPr>
            <a:noFill/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0.363132950979434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BC-4F96-A3D7-A4D7CCC201CD}"/>
                </c:ext>
              </c:extLst>
            </c:dLbl>
            <c:dLbl>
              <c:idx val="1"/>
              <c:layout>
                <c:manualLayout>
                  <c:x val="0"/>
                  <c:y val="-0.366495293118132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BC-4F96-A3D7-A4D7CCC201CD}"/>
                </c:ext>
              </c:extLst>
            </c:dLbl>
            <c:dLbl>
              <c:idx val="2"/>
              <c:layout>
                <c:manualLayout>
                  <c:x val="0"/>
                  <c:y val="-0.36985763525683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BC-4F96-A3D7-A4D7CCC201CD}"/>
                </c:ext>
              </c:extLst>
            </c:dLbl>
            <c:dLbl>
              <c:idx val="3"/>
              <c:layout>
                <c:manualLayout>
                  <c:x val="-7.7347722164836475E-17"/>
                  <c:y val="-0.366495293118132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BC-4F96-A3D7-A4D7CCC201CD}"/>
                </c:ext>
              </c:extLst>
            </c:dLbl>
            <c:dLbl>
              <c:idx val="4"/>
              <c:layout>
                <c:manualLayout>
                  <c:x val="-1.5469544432967295E-16"/>
                  <c:y val="-0.35977060884073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BC-4F96-A3D7-A4D7CCC201CD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'3１,3２後期高齢、介護'!$L$16:$P$17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'3１,3２後期高齢、介護'!$L$21:$P$21</c:f>
              <c:numCache>
                <c:formatCode>_(* #,##0_);_(* \(#,##0\);_(* "-"_);_(@_)</c:formatCode>
                <c:ptCount val="5"/>
                <c:pt idx="0">
                  <c:v>7432</c:v>
                </c:pt>
                <c:pt idx="1">
                  <c:v>7641</c:v>
                </c:pt>
                <c:pt idx="2">
                  <c:v>7607</c:v>
                </c:pt>
                <c:pt idx="3">
                  <c:v>7604</c:v>
                </c:pt>
                <c:pt idx="4">
                  <c:v>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E-41A6-B8C0-306CF0148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498368"/>
        <c:axId val="796493776"/>
      </c:barChart>
      <c:catAx>
        <c:axId val="6327539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276928"/>
        <c:crosses val="autoZero"/>
        <c:auto val="1"/>
        <c:lblAlgn val="ctr"/>
        <c:lblOffset val="100"/>
        <c:noMultiLvlLbl val="1"/>
      </c:catAx>
      <c:valAx>
        <c:axId val="6327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275392"/>
        <c:crosses val="autoZero"/>
        <c:crossBetween val="between"/>
      </c:valAx>
      <c:valAx>
        <c:axId val="796493776"/>
        <c:scaling>
          <c:orientation val="minMax"/>
          <c:min val="0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796498368"/>
        <c:crosses val="max"/>
        <c:crossBetween val="between"/>
      </c:valAx>
      <c:catAx>
        <c:axId val="79649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649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保育所入所人員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D-3148-4032-A5F9-B27CF61CD0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F-3148-4032-A5F9-B27CF61CD0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1-3148-4032-A5F9-B27CF61CD07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3-3148-4032-A5F9-B27CF61CD07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5-3148-4032-A5F9-B27CF61CD07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17-3148-4032-A5F9-B27CF61CD073}"/>
              </c:ext>
            </c:extLst>
          </c:dPt>
          <c:dLbls>
            <c:dLbl>
              <c:idx val="0"/>
              <c:layout>
                <c:manualLayout>
                  <c:x val="-0.18157251686965606"/>
                  <c:y val="0.1329027303071003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42D26F1-F8F8-4A34-AAB5-8813773CA97D}" type="CATEGORYNAME">
                      <a:rPr lang="en-US" altLang="ja-JP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BBD501F5-AE3C-4613-9887-D685F543BBAF}" type="VALUE">
                      <a:rPr lang="en-US" altLang="ja-JP"/>
                      <a:pPr>
                        <a:defRPr/>
                      </a:pPr>
                      <a:t>[値]</a:t>
                    </a:fld>
                    <a:r>
                      <a:rPr lang="ja-JP" altLang="en-US"/>
                      <a:t>人</a:t>
                    </a:r>
                    <a:endParaRPr lang="ja-JP" altLang="en-US" baseline="0"/>
                  </a:p>
                  <a:p>
                    <a:pPr>
                      <a:defRPr/>
                    </a:pPr>
                    <a:fld id="{FCB2DAB8-D09E-4DAA-A176-580F84560CCD}" type="PERCENTAGE">
                      <a:rPr lang="en-US" altLang="ja-JP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148-4032-A5F9-B27CF61CD073}"/>
                </c:ext>
              </c:extLst>
            </c:dLbl>
            <c:dLbl>
              <c:idx val="1"/>
              <c:layout>
                <c:manualLayout>
                  <c:x val="6.3440999870120793E-2"/>
                  <c:y val="-0.213800044407074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0E3FC42-2255-4947-80C4-4BFE2459EB56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8BBE20A7-8FBC-41BF-9419-50B6B8C1F047}" type="VALUE">
                      <a:rPr lang="en-US" altLang="ja-JP"/>
                      <a:pPr>
                        <a:defRPr/>
                      </a:pPr>
                      <a:t>[値]</a:t>
                    </a:fld>
                    <a:r>
                      <a:rPr lang="ja-JP" altLang="en-US"/>
                      <a:t>人</a:t>
                    </a:r>
                    <a:endParaRPr lang="ja-JP" altLang="en-US" baseline="0"/>
                  </a:p>
                  <a:p>
                    <a:pPr>
                      <a:defRPr/>
                    </a:pPr>
                    <a:fld id="{960C0445-6D02-42E8-8EE4-72481D4715AE}" type="PERCENTAGE">
                      <a:rPr lang="en-US" altLang="ja-JP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148-4032-A5F9-B27CF61CD073}"/>
                </c:ext>
              </c:extLst>
            </c:dLbl>
            <c:dLbl>
              <c:idx val="2"/>
              <c:layout>
                <c:manualLayout>
                  <c:x val="0"/>
                  <c:y val="-5.778379578569583E-3"/>
                </c:manualLayout>
              </c:layout>
              <c:tx>
                <c:rich>
                  <a:bodyPr/>
                  <a:lstStyle/>
                  <a:p>
                    <a:fld id="{F9BD53A0-C380-487E-A3B1-2E78EBEACD3E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2E88097D-B851-4A6C-B4CB-EC0C534893C9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  <a:endParaRPr lang="en-US" altLang="ja-JP" baseline="0"/>
                  </a:p>
                  <a:p>
                    <a:fld id="{48F6F8E8-9EE6-4B2D-A793-075C43E3E515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3148-4032-A5F9-B27CF61CD073}"/>
                </c:ext>
              </c:extLst>
            </c:dLbl>
            <c:dLbl>
              <c:idx val="3"/>
              <c:layout>
                <c:manualLayout>
                  <c:x val="0.1859477582400092"/>
                  <c:y val="0.1531270588320938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C8F692B-F7EB-4937-B52D-D67F89096789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B9754B36-C877-4CC1-8141-4BB050B7AEC9}" type="VALUE">
                      <a:rPr lang="en-US" altLang="ja-JP"/>
                      <a:pPr>
                        <a:defRPr/>
                      </a:pPr>
                      <a:t>[値]</a:t>
                    </a:fld>
                    <a:r>
                      <a:rPr lang="ja-JP" altLang="en-US"/>
                      <a:t>人</a:t>
                    </a:r>
                    <a:endParaRPr lang="en-US" altLang="ja-JP" baseline="0"/>
                  </a:p>
                  <a:p>
                    <a:pPr>
                      <a:defRPr/>
                    </a:pPr>
                    <a:fld id="{733F86AE-7096-4284-A3B3-4449DD372809}" type="PERCENTAGE">
                      <a:rPr lang="en-US" altLang="ja-JP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3148-4032-A5F9-B27CF61CD073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'3３、３４保育'!$L$4:$O$4</c:f>
              <c:strCache>
                <c:ptCount val="4"/>
                <c:pt idx="0">
                  <c:v>保育所(公立)</c:v>
                </c:pt>
                <c:pt idx="1">
                  <c:v>保育所等（私立）</c:v>
                </c:pt>
                <c:pt idx="2">
                  <c:v>認定こども園（公立）</c:v>
                </c:pt>
                <c:pt idx="3">
                  <c:v>認定こども園（私立）</c:v>
                </c:pt>
              </c:strCache>
            </c:strRef>
          </c:cat>
          <c:val>
            <c:numRef>
              <c:f>'3３、３４保育'!$L$17:$O$17</c:f>
              <c:numCache>
                <c:formatCode>_(* #,##0_);_(* \(#,##0\);_(* "-"_);_(@_)</c:formatCode>
                <c:ptCount val="4"/>
                <c:pt idx="0">
                  <c:v>1495</c:v>
                </c:pt>
                <c:pt idx="1">
                  <c:v>2045</c:v>
                </c:pt>
                <c:pt idx="2">
                  <c:v>77</c:v>
                </c:pt>
                <c:pt idx="3">
                  <c:v>1228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176-4EBA-90A1-2172B365B9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保育所等入所定員</a:t>
            </a:r>
            <a:endParaRPr lang="ja-JP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c:rich>
      </c:tx>
      <c:layout>
        <c:manualLayout>
          <c:xMode val="edge"/>
          <c:yMode val="edge"/>
          <c:x val="0.39503219740117157"/>
          <c:y val="2.9939697620442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154813400632075"/>
          <c:y val="0.19359197111650006"/>
          <c:w val="0.87053309780969601"/>
          <c:h val="0.790097222222222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6F96-4C66-B51A-C6521AD70B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6F96-4C66-B51A-C6521AD70BD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6F96-4C66-B51A-C6521AD70BD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6F96-4C66-B51A-C6521AD70BD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F96-4C66-B51A-C6521AD70BD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4000">
                    <a:schemeClr val="accent6">
                      <a:lumMod val="75000"/>
                    </a:schemeClr>
                  </a:gs>
                  <a:gs pos="51000">
                    <a:schemeClr val="accent6">
                      <a:lumMod val="60000"/>
                      <a:lumOff val="40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F96-4C66-B51A-C6521AD70BD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4000">
                    <a:schemeClr val="bg2">
                      <a:lumMod val="50000"/>
                    </a:schemeClr>
                  </a:gs>
                  <a:gs pos="51000">
                    <a:schemeClr val="bg2">
                      <a:lumMod val="50000"/>
                    </a:schemeClr>
                  </a:gs>
                  <a:gs pos="100000">
                    <a:schemeClr val="bg2">
                      <a:lumMod val="50000"/>
                    </a:schemeClr>
                  </a:gs>
                </a:gsLst>
                <a:lin ang="5400000" scaled="1"/>
              </a:gradFill>
              <a:ln w="9525" cap="flat" cmpd="sng" algn="ctr">
                <a:solidFill>
                  <a:schemeClr val="accent1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F96-4C66-B51A-C6521AD70BD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2">
                      <a:lumMod val="75000"/>
                    </a:schemeClr>
                  </a:gs>
                  <a:gs pos="83000">
                    <a:schemeClr val="accent2">
                      <a:lumMod val="75000"/>
                    </a:schemeClr>
                  </a:gs>
                  <a:gs pos="100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F96-4C66-B51A-C6521AD70BD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3">
                      <a:lumMod val="75000"/>
                    </a:schemeClr>
                  </a:gs>
                  <a:gs pos="83000">
                    <a:schemeClr val="accent3">
                      <a:lumMod val="75000"/>
                    </a:scheme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1"/>
              </a:gradFill>
              <a:ln w="9525" cap="flat" cmpd="sng" algn="ctr">
                <a:solidFill>
                  <a:schemeClr val="accent3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F96-4C66-B51A-C6521AD70BD2}"/>
              </c:ext>
            </c:extLst>
          </c:dPt>
          <c:dLbls>
            <c:dLbl>
              <c:idx val="0"/>
              <c:layout>
                <c:manualLayout>
                  <c:x val="-0.18789607579624504"/>
                  <c:y val="-7.6134595020734275E-2"/>
                </c:manualLayout>
              </c:layout>
              <c:numFmt formatCode="#,##0&quot;人&quot;;[Red]\(#,##0&quot;人&quot;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776558005955633"/>
                      <c:h val="0.154012654404693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D-6F96-4C66-B51A-C6521AD70BD2}"/>
                </c:ext>
              </c:extLst>
            </c:dLbl>
            <c:dLbl>
              <c:idx val="1"/>
              <c:layout>
                <c:manualLayout>
                  <c:x val="0.11532701488845851"/>
                  <c:y val="-0.1848478926342751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F96-4C66-B51A-C6521AD70BD2}"/>
                </c:ext>
              </c:extLst>
            </c:dLbl>
            <c:dLbl>
              <c:idx val="2"/>
              <c:layout>
                <c:manualLayout>
                  <c:x val="-2.3016094202345121E-2"/>
                  <c:y val="1.450639409401179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F96-4C66-B51A-C6521AD70BD2}"/>
                </c:ext>
              </c:extLst>
            </c:dLbl>
            <c:dLbl>
              <c:idx val="3"/>
              <c:layout>
                <c:manualLayout>
                  <c:x val="0.11837383924806"/>
                  <c:y val="2.728537782446092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F96-4C66-B51A-C6521AD70BD2}"/>
                </c:ext>
              </c:extLst>
            </c:dLbl>
            <c:dLbl>
              <c:idx val="4"/>
              <c:layout>
                <c:manualLayout>
                  <c:x val="9.6314749330590962E-2"/>
                  <c:y val="0.1038897128752862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96-4C66-B51A-C6521AD70BD2}"/>
                </c:ext>
              </c:extLst>
            </c:dLbl>
            <c:dLbl>
              <c:idx val="5"/>
              <c:layout>
                <c:manualLayout>
                  <c:x val="-9.6255718497066475E-2"/>
                  <c:y val="3.92750013033598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96-4C66-B51A-C6521AD70BD2}"/>
                </c:ext>
              </c:extLst>
            </c:dLbl>
            <c:dLbl>
              <c:idx val="6"/>
              <c:layout>
                <c:manualLayout>
                  <c:x val="-1.7141789882370629E-2"/>
                  <c:y val="-2.99304832349773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96-4C66-B51A-C6521AD70BD2}"/>
                </c:ext>
              </c:extLst>
            </c:dLbl>
            <c:dLbl>
              <c:idx val="7"/>
              <c:layout>
                <c:manualLayout>
                  <c:x val="4.9956188274831177E-2"/>
                  <c:y val="-1.76656071740401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96-4C66-B51A-C6521AD70BD2}"/>
                </c:ext>
              </c:extLst>
            </c:dLbl>
            <c:dLbl>
              <c:idx val="8"/>
              <c:layout>
                <c:manualLayout>
                  <c:x val="0.10256751864821355"/>
                  <c:y val="2.13056741295145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96-4C66-B51A-C6521AD70BD2}"/>
                </c:ext>
              </c:extLst>
            </c:dLbl>
            <c:numFmt formatCode="#,##0&quot;人&quot;;[Red]\(#,##0&quot;人&quot;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'3３、３４保育'!$L$44:$T$44</c:f>
              <c:strCache>
                <c:ptCount val="9"/>
                <c:pt idx="0">
                  <c:v>西条</c:v>
                </c:pt>
                <c:pt idx="1">
                  <c:v>八本松</c:v>
                </c:pt>
                <c:pt idx="2">
                  <c:v>志和</c:v>
                </c:pt>
                <c:pt idx="3">
                  <c:v>高屋</c:v>
                </c:pt>
                <c:pt idx="4">
                  <c:v>黒瀬</c:v>
                </c:pt>
                <c:pt idx="5">
                  <c:v>福富</c:v>
                </c:pt>
                <c:pt idx="6">
                  <c:v>豊栄</c:v>
                </c:pt>
                <c:pt idx="7">
                  <c:v>河内</c:v>
                </c:pt>
                <c:pt idx="8">
                  <c:v>安芸津</c:v>
                </c:pt>
              </c:strCache>
            </c:strRef>
          </c:cat>
          <c:val>
            <c:numRef>
              <c:f>'3３、３４保育'!$L$49:$T$49</c:f>
              <c:numCache>
                <c:formatCode>#,##0_);[Red]\(#,##0\)</c:formatCode>
                <c:ptCount val="9"/>
                <c:pt idx="0">
                  <c:v>2900</c:v>
                </c:pt>
                <c:pt idx="1">
                  <c:v>784</c:v>
                </c:pt>
                <c:pt idx="2">
                  <c:v>165</c:v>
                </c:pt>
                <c:pt idx="3">
                  <c:v>756</c:v>
                </c:pt>
                <c:pt idx="4">
                  <c:v>585</c:v>
                </c:pt>
                <c:pt idx="5">
                  <c:v>80</c:v>
                </c:pt>
                <c:pt idx="6">
                  <c:v>70</c:v>
                </c:pt>
                <c:pt idx="7">
                  <c:v>120</c:v>
                </c:pt>
                <c:pt idx="8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6-4C66-B51A-C6521AD70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幼稚園の園児数の推移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4"/>
          <c:tx>
            <c:strRef>
              <c:f>'3５,3６幼稚園、小学校'!$S$4</c:f>
              <c:strCache>
                <c:ptCount val="1"/>
                <c:pt idx="0">
                  <c:v>３歳児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'3５,3６幼稚園、小学校'!$N$5:$N$9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'3５,3６幼稚園、小学校'!$S$5:$S$9</c:f>
              <c:numCache>
                <c:formatCode>#,##0_);[Red]\(#,##0\)</c:formatCode>
                <c:ptCount val="5"/>
                <c:pt idx="0">
                  <c:v>507</c:v>
                </c:pt>
                <c:pt idx="1">
                  <c:v>445</c:v>
                </c:pt>
                <c:pt idx="2">
                  <c:v>434</c:v>
                </c:pt>
                <c:pt idx="3">
                  <c:v>419</c:v>
                </c:pt>
                <c:pt idx="4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36-4C44-ABCE-BB0BB727B5BF}"/>
            </c:ext>
          </c:extLst>
        </c:ser>
        <c:ser>
          <c:idx val="5"/>
          <c:order val="5"/>
          <c:tx>
            <c:strRef>
              <c:f>'3５,3６幼稚園、小学校'!$T$4</c:f>
              <c:strCache>
                <c:ptCount val="1"/>
                <c:pt idx="0">
                  <c:v>４歳児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'3５,3６幼稚園、小学校'!$N$5:$N$9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'3５,3６幼稚園、小学校'!$T$5:$T$9</c:f>
              <c:numCache>
                <c:formatCode>#,##0_);[Red]\(#,##0\)</c:formatCode>
                <c:ptCount val="5"/>
                <c:pt idx="0">
                  <c:v>613</c:v>
                </c:pt>
                <c:pt idx="1">
                  <c:v>659</c:v>
                </c:pt>
                <c:pt idx="2">
                  <c:v>580</c:v>
                </c:pt>
                <c:pt idx="3">
                  <c:v>538</c:v>
                </c:pt>
                <c:pt idx="4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36-4C44-ABCE-BB0BB727B5BF}"/>
            </c:ext>
          </c:extLst>
        </c:ser>
        <c:ser>
          <c:idx val="6"/>
          <c:order val="6"/>
          <c:tx>
            <c:strRef>
              <c:f>'3５,3６幼稚園、小学校'!$U$4</c:f>
              <c:strCache>
                <c:ptCount val="1"/>
                <c:pt idx="0">
                  <c:v>５歳児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9525" cap="flat" cmpd="sng" algn="ctr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'3５,3６幼稚園、小学校'!$N$5:$N$9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'3５,3６幼稚園、小学校'!$U$5:$U$9</c:f>
              <c:numCache>
                <c:formatCode>#,##0_);[Red]\(#,##0\)</c:formatCode>
                <c:ptCount val="5"/>
                <c:pt idx="0">
                  <c:v>692</c:v>
                </c:pt>
                <c:pt idx="1">
                  <c:v>623</c:v>
                </c:pt>
                <c:pt idx="2">
                  <c:v>657</c:v>
                </c:pt>
                <c:pt idx="3">
                  <c:v>587</c:v>
                </c:pt>
                <c:pt idx="4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36-4C44-ABCE-BB0BB727B5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3271040"/>
        <c:axId val="1232725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'3５,3６幼稚園、小学校'!$O$4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5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'3５,3６幼稚園、小学校'!$N$5:$N$9</c15:sqref>
                        </c15:formulaRef>
                      </c:ext>
                    </c:extLst>
                    <c:strCache>
                      <c:ptCount val="5"/>
                      <c:pt idx="0">
                        <c:v>2016（平28）</c:v>
                      </c:pt>
                      <c:pt idx="1">
                        <c:v>2017（平29）</c:v>
                      </c:pt>
                      <c:pt idx="2">
                        <c:v>2018（平30）</c:v>
                      </c:pt>
                      <c:pt idx="3">
                        <c:v>2019（令元）</c:v>
                      </c:pt>
                      <c:pt idx="4">
                        <c:v>2020（令2）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'3５,3６幼稚園、小学校'!$O$5:$O$9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C4-48AE-8B35-EE21CB5CFC0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'3５,3６幼稚園、小学校'!$P$4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5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'3５,3６幼稚園、小学校'!$N$5:$N$9</c15:sqref>
                        </c15:formulaRef>
                      </c:ext>
                    </c:extLst>
                    <c:strCache>
                      <c:ptCount val="5"/>
                      <c:pt idx="0">
                        <c:v>2016（平28）</c:v>
                      </c:pt>
                      <c:pt idx="1">
                        <c:v>2017（平29）</c:v>
                      </c:pt>
                      <c:pt idx="2">
                        <c:v>2018（平30）</c:v>
                      </c:pt>
                      <c:pt idx="3">
                        <c:v>2019（令元）</c:v>
                      </c:pt>
                      <c:pt idx="4">
                        <c:v>2020（令2）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'3５,3６幼稚園、小学校'!$P$5:$P$9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11</c:v>
                      </c:pt>
                      <c:pt idx="1">
                        <c:v>11</c:v>
                      </c:pt>
                      <c:pt idx="2">
                        <c:v>11</c:v>
                      </c:pt>
                      <c:pt idx="3">
                        <c:v>11</c:v>
                      </c:pt>
                      <c:pt idx="4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C4-48AE-8B35-EE21CB5CFC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'3５,3６幼稚園、小学校'!$Q$4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tint val="50000"/>
                          <a:satMod val="300000"/>
                        </a:schemeClr>
                      </a:gs>
                      <a:gs pos="35000">
                        <a:schemeClr val="accent3">
                          <a:tint val="37000"/>
                          <a:satMod val="300000"/>
                        </a:schemeClr>
                      </a:gs>
                      <a:gs pos="100000">
                        <a:schemeClr val="accent3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5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'3５,3６幼稚園、小学校'!$N$5:$N$9</c15:sqref>
                        </c15:formulaRef>
                      </c:ext>
                    </c:extLst>
                    <c:strCache>
                      <c:ptCount val="5"/>
                      <c:pt idx="0">
                        <c:v>2016（平28）</c:v>
                      </c:pt>
                      <c:pt idx="1">
                        <c:v>2017（平29）</c:v>
                      </c:pt>
                      <c:pt idx="2">
                        <c:v>2018（平30）</c:v>
                      </c:pt>
                      <c:pt idx="3">
                        <c:v>2019（令元）</c:v>
                      </c:pt>
                      <c:pt idx="4">
                        <c:v>2020（令2）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'3５,3６幼稚園、小学校'!$Q$5:$Q$9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C4-48AE-8B35-EE21CB5CFC09}"/>
                  </c:ext>
                </c:extLst>
              </c15:ser>
            </c15:filteredBarSeries>
          </c:ext>
        </c:extLst>
      </c:barChart>
      <c:barChart>
        <c:barDir val="col"/>
        <c:grouping val="stacked"/>
        <c:varyColors val="0"/>
        <c:ser>
          <c:idx val="3"/>
          <c:order val="3"/>
          <c:tx>
            <c:strRef>
              <c:f>'3５,3６幼稚園、小学校'!$R$4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6936727074659285E-17"/>
                  <c:y val="-0.40468823301059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36-4C44-ABCE-BB0BB727B5BF}"/>
                </c:ext>
              </c:extLst>
            </c:dLbl>
            <c:dLbl>
              <c:idx val="1"/>
              <c:layout>
                <c:manualLayout>
                  <c:x val="0"/>
                  <c:y val="-0.38541736477199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36-4C44-ABCE-BB0BB727B5BF}"/>
                </c:ext>
              </c:extLst>
            </c:dLbl>
            <c:dLbl>
              <c:idx val="2"/>
              <c:layout>
                <c:manualLayout>
                  <c:x val="0"/>
                  <c:y val="-0.378993742025793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36-4C44-ABCE-BB0BB727B5BF}"/>
                </c:ext>
              </c:extLst>
            </c:dLbl>
            <c:dLbl>
              <c:idx val="3"/>
              <c:layout>
                <c:manualLayout>
                  <c:x val="0"/>
                  <c:y val="-0.350087439667893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36-4C44-ABCE-BB0BB727B5BF}"/>
                </c:ext>
              </c:extLst>
            </c:dLbl>
            <c:dLbl>
              <c:idx val="4"/>
              <c:layout>
                <c:manualLayout>
                  <c:x val="-1.8476642977282604E-3"/>
                  <c:y val="-0.305122080444494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36-4C44-ABCE-BB0BB727B5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'3５,3６幼稚園、小学校'!$N$5:$N$9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'3５,3６幼稚園、小学校'!$R$5:$R$9</c:f>
              <c:numCache>
                <c:formatCode>#,##0_);[Red]\(#,##0\)</c:formatCode>
                <c:ptCount val="5"/>
                <c:pt idx="0">
                  <c:v>1812</c:v>
                </c:pt>
                <c:pt idx="1">
                  <c:v>1727</c:v>
                </c:pt>
                <c:pt idx="2">
                  <c:v>1671</c:v>
                </c:pt>
                <c:pt idx="3">
                  <c:v>1544</c:v>
                </c:pt>
                <c:pt idx="4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C4-48AE-8B35-EE21CB5C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3157376"/>
        <c:axId val="693157704"/>
      </c:barChart>
      <c:catAx>
        <c:axId val="12327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272576"/>
        <c:crosses val="autoZero"/>
        <c:auto val="1"/>
        <c:lblAlgn val="ctr"/>
        <c:lblOffset val="100"/>
        <c:noMultiLvlLbl val="0"/>
      </c:catAx>
      <c:valAx>
        <c:axId val="12327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271040"/>
        <c:crosses val="autoZero"/>
        <c:crossBetween val="between"/>
      </c:valAx>
      <c:valAx>
        <c:axId val="693157704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693157376"/>
        <c:crosses val="max"/>
        <c:crossBetween val="between"/>
      </c:valAx>
      <c:catAx>
        <c:axId val="69315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3157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小学校の児童数の推移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'3５,3６幼稚園、小学校'!$S$27</c:f>
              <c:strCache>
                <c:ptCount val="1"/>
                <c:pt idx="0">
                  <c:v>1年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1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'3５,3６幼稚園、小学校'!$N$28:$P$32</c15:sqref>
                  </c15:fullRef>
                  <c15:levelRef>
                    <c15:sqref>'3５,3６幼稚園、小学校'!$N$28:$N$32</c15:sqref>
                  </c15:levelRef>
                </c:ext>
              </c:extLst>
              <c:f>'3５,3６幼稚園、小学校'!$N$28:$N$32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'3５,3６幼稚園、小学校'!$S$28:$S$32</c:f>
              <c:numCache>
                <c:formatCode>#,##0_);[Red]\(#,##0\)</c:formatCode>
                <c:ptCount val="5"/>
                <c:pt idx="0">
                  <c:v>1956</c:v>
                </c:pt>
                <c:pt idx="1">
                  <c:v>1900</c:v>
                </c:pt>
                <c:pt idx="2">
                  <c:v>1841</c:v>
                </c:pt>
                <c:pt idx="3">
                  <c:v>1914</c:v>
                </c:pt>
                <c:pt idx="4">
                  <c:v>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3E1-8130-2871037CBBA4}"/>
            </c:ext>
          </c:extLst>
        </c:ser>
        <c:ser>
          <c:idx val="2"/>
          <c:order val="2"/>
          <c:tx>
            <c:strRef>
              <c:f>'3５,3６幼稚園、小学校'!$T$27</c:f>
              <c:strCache>
                <c:ptCount val="1"/>
                <c:pt idx="0">
                  <c:v>２年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'3５,3６幼稚園、小学校'!$N$28:$P$32</c15:sqref>
                  </c15:fullRef>
                  <c15:levelRef>
                    <c15:sqref>'3５,3６幼稚園、小学校'!$N$28:$N$32</c15:sqref>
                  </c15:levelRef>
                </c:ext>
              </c:extLst>
              <c:f>'3５,3６幼稚園、小学校'!$N$28:$N$32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'3５,3６幼稚園、小学校'!$T$28:$T$32</c:f>
              <c:numCache>
                <c:formatCode>#,##0_);[Red]\(#,##0\)</c:formatCode>
                <c:ptCount val="5"/>
                <c:pt idx="0">
                  <c:v>1842</c:v>
                </c:pt>
                <c:pt idx="1">
                  <c:v>1953</c:v>
                </c:pt>
                <c:pt idx="2">
                  <c:v>1897</c:v>
                </c:pt>
                <c:pt idx="3">
                  <c:v>1848</c:v>
                </c:pt>
                <c:pt idx="4">
                  <c:v>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49-43E1-8130-2871037CBBA4}"/>
            </c:ext>
          </c:extLst>
        </c:ser>
        <c:ser>
          <c:idx val="3"/>
          <c:order val="3"/>
          <c:tx>
            <c:strRef>
              <c:f>'3５,3６幼稚園、小学校'!$U$27</c:f>
              <c:strCache>
                <c:ptCount val="1"/>
                <c:pt idx="0">
                  <c:v>３年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'3５,3６幼稚園、小学校'!$N$28:$P$32</c15:sqref>
                  </c15:fullRef>
                  <c15:levelRef>
                    <c15:sqref>'3５,3６幼稚園、小学校'!$N$28:$N$32</c15:sqref>
                  </c15:levelRef>
                </c:ext>
              </c:extLst>
              <c:f>'3５,3６幼稚園、小学校'!$N$28:$N$32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'3５,3６幼稚園、小学校'!$U$28:$U$32</c:f>
              <c:numCache>
                <c:formatCode>#,##0_);[Red]\(#,##0\)</c:formatCode>
                <c:ptCount val="5"/>
                <c:pt idx="0">
                  <c:v>1938</c:v>
                </c:pt>
                <c:pt idx="1">
                  <c:v>1841</c:v>
                </c:pt>
                <c:pt idx="2">
                  <c:v>1944</c:v>
                </c:pt>
                <c:pt idx="3">
                  <c:v>1883</c:v>
                </c:pt>
                <c:pt idx="4">
                  <c:v>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49-43E1-8130-2871037CBBA4}"/>
            </c:ext>
          </c:extLst>
        </c:ser>
        <c:ser>
          <c:idx val="4"/>
          <c:order val="4"/>
          <c:tx>
            <c:strRef>
              <c:f>'3５,3６幼稚園、小学校'!$V$27</c:f>
              <c:strCache>
                <c:ptCount val="1"/>
                <c:pt idx="0">
                  <c:v>４年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9525" cap="flat" cmpd="sng" algn="ctr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'3５,3６幼稚園、小学校'!$N$28:$P$32</c15:sqref>
                  </c15:fullRef>
                  <c15:levelRef>
                    <c15:sqref>'3５,3６幼稚園、小学校'!$N$28:$N$32</c15:sqref>
                  </c15:levelRef>
                </c:ext>
              </c:extLst>
              <c:f>'3５,3６幼稚園、小学校'!$N$28:$N$32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'3５,3６幼稚園、小学校'!$V$28:$V$32</c:f>
              <c:numCache>
                <c:formatCode>#,##0_);[Red]\(#,##0\)</c:formatCode>
                <c:ptCount val="5"/>
                <c:pt idx="0">
                  <c:v>1838</c:v>
                </c:pt>
                <c:pt idx="1">
                  <c:v>1943</c:v>
                </c:pt>
                <c:pt idx="2">
                  <c:v>1853</c:v>
                </c:pt>
                <c:pt idx="3">
                  <c:v>1946</c:v>
                </c:pt>
                <c:pt idx="4">
                  <c:v>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49-43E1-8130-2871037CBBA4}"/>
            </c:ext>
          </c:extLst>
        </c:ser>
        <c:ser>
          <c:idx val="5"/>
          <c:order val="5"/>
          <c:tx>
            <c:strRef>
              <c:f>'3５,3６幼稚園、小学校'!$W$27</c:f>
              <c:strCache>
                <c:ptCount val="1"/>
                <c:pt idx="0">
                  <c:v>５年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accent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'3５,3６幼稚園、小学校'!$N$28:$P$32</c15:sqref>
                  </c15:fullRef>
                  <c15:levelRef>
                    <c15:sqref>'3５,3６幼稚園、小学校'!$N$28:$N$32</c15:sqref>
                  </c15:levelRef>
                </c:ext>
              </c:extLst>
              <c:f>'3５,3６幼稚園、小学校'!$N$28:$N$32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'3５,3６幼稚園、小学校'!$W$28:$W$32</c:f>
              <c:numCache>
                <c:formatCode>#,##0_);[Red]\(#,##0\)</c:formatCode>
                <c:ptCount val="5"/>
                <c:pt idx="0">
                  <c:v>1751</c:v>
                </c:pt>
                <c:pt idx="1">
                  <c:v>1836</c:v>
                </c:pt>
                <c:pt idx="2">
                  <c:v>1934</c:v>
                </c:pt>
                <c:pt idx="3">
                  <c:v>1844</c:v>
                </c:pt>
                <c:pt idx="4">
                  <c:v>1963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49-43E1-8130-2871037CBBA4}"/>
            </c:ext>
          </c:extLst>
        </c:ser>
        <c:ser>
          <c:idx val="6"/>
          <c:order val="6"/>
          <c:tx>
            <c:strRef>
              <c:f>'3５,3６幼稚園、小学校'!$X$27</c:f>
              <c:strCache>
                <c:ptCount val="1"/>
                <c:pt idx="0">
                  <c:v>６年</c:v>
                </c:pt>
              </c:strCache>
            </c:strRef>
          </c:tx>
          <c:spPr>
            <a:solidFill>
              <a:srgbClr val="FFCC99"/>
            </a:solidFill>
            <a:ln w="9525" cap="flat" cmpd="sng" algn="ctr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'3５,3６幼稚園、小学校'!$N$28:$P$32</c15:sqref>
                  </c15:fullRef>
                  <c15:levelRef>
                    <c15:sqref>'3５,3６幼稚園、小学校'!$N$28:$N$32</c15:sqref>
                  </c15:levelRef>
                </c:ext>
              </c:extLst>
              <c:f>'3５,3６幼稚園、小学校'!$N$28:$N$32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'3５,3６幼稚園、小学校'!$X$28:$X$32</c:f>
              <c:numCache>
                <c:formatCode>#,##0_);[Red]\(#,##0\)</c:formatCode>
                <c:ptCount val="5"/>
                <c:pt idx="0">
                  <c:v>1812</c:v>
                </c:pt>
                <c:pt idx="1">
                  <c:v>1739</c:v>
                </c:pt>
                <c:pt idx="2">
                  <c:v>1850</c:v>
                </c:pt>
                <c:pt idx="3">
                  <c:v>1945</c:v>
                </c:pt>
                <c:pt idx="4">
                  <c:v>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7-4FDA-A953-8A8E1E4EF3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3720448"/>
        <c:axId val="123721984"/>
      </c:barChart>
      <c:barChart>
        <c:barDir val="col"/>
        <c:grouping val="stacked"/>
        <c:varyColors val="0"/>
        <c:ser>
          <c:idx val="0"/>
          <c:order val="0"/>
          <c:tx>
            <c:strRef>
              <c:f>'3５,3６幼稚園、小学校'!$R$27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0.42407657865777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17-4FDA-A953-8A8E1E4EF37C}"/>
                </c:ext>
              </c:extLst>
            </c:dLbl>
            <c:dLbl>
              <c:idx val="1"/>
              <c:layout>
                <c:manualLayout>
                  <c:x val="-6.7138780390175389E-17"/>
                  <c:y val="-0.429410875244663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17-4FDA-A953-8A8E1E4EF37C}"/>
                </c:ext>
              </c:extLst>
            </c:dLbl>
            <c:dLbl>
              <c:idx val="2"/>
              <c:layout>
                <c:manualLayout>
                  <c:x val="0"/>
                  <c:y val="-0.42674372695121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17-4FDA-A953-8A8E1E4EF37C}"/>
                </c:ext>
              </c:extLst>
            </c:dLbl>
            <c:dLbl>
              <c:idx val="3"/>
              <c:layout>
                <c:manualLayout>
                  <c:x val="1.0098410452489576E-6"/>
                  <c:y val="-0.437426359866900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17-4FDA-A953-8A8E1E4EF37C}"/>
                </c:ext>
              </c:extLst>
            </c:dLbl>
            <c:dLbl>
              <c:idx val="4"/>
              <c:layout>
                <c:manualLayout>
                  <c:x val="1.0098410451146023E-6"/>
                  <c:y val="-0.43741236301890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7-4FDA-A953-8A8E1E4EF37C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'3５,3６幼稚園、小学校'!$N$28:$P$32</c15:sqref>
                  </c15:fullRef>
                  <c15:levelRef>
                    <c15:sqref>'3５,3６幼稚園、小学校'!$N$28:$N$32</c15:sqref>
                  </c15:levelRef>
                </c:ext>
              </c:extLst>
              <c:f>'3５,3６幼稚園、小学校'!$N$28:$N$32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'3５,3６幼稚園、小学校'!$R$28:$R$32</c:f>
              <c:numCache>
                <c:formatCode>#,##0_);[Red]\(#,##0\)</c:formatCode>
                <c:ptCount val="5"/>
                <c:pt idx="0">
                  <c:v>11137</c:v>
                </c:pt>
                <c:pt idx="1">
                  <c:v>11212</c:v>
                </c:pt>
                <c:pt idx="2">
                  <c:v>11319</c:v>
                </c:pt>
                <c:pt idx="3">
                  <c:v>11380</c:v>
                </c:pt>
                <c:pt idx="4">
                  <c:v>11354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3E1-8130-2871037CB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5068680"/>
        <c:axId val="685060808"/>
      </c:barChart>
      <c:catAx>
        <c:axId val="12372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721984"/>
        <c:crosses val="autoZero"/>
        <c:auto val="1"/>
        <c:lblAlgn val="ctr"/>
        <c:lblOffset val="100"/>
        <c:noMultiLvlLbl val="0"/>
      </c:catAx>
      <c:valAx>
        <c:axId val="12372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720448"/>
        <c:crosses val="autoZero"/>
        <c:crossBetween val="between"/>
      </c:valAx>
      <c:valAx>
        <c:axId val="685060808"/>
        <c:scaling>
          <c:orientation val="minMax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685068680"/>
        <c:crosses val="max"/>
        <c:crossBetween val="between"/>
      </c:valAx>
      <c:catAx>
        <c:axId val="685068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6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中学校の生徒数の推移</a:t>
            </a:r>
          </a:p>
        </c:rich>
      </c:tx>
      <c:layout>
        <c:manualLayout>
          <c:xMode val="edge"/>
          <c:yMode val="edge"/>
          <c:x val="0.35484267689305715"/>
          <c:y val="2.5989145041257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'3７,3８中学校、高校'!$U$4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'3７,3８中学校、高校'!$U$5:$U$9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932-4A06-A030-5E760E70EAAA}"/>
            </c:ext>
          </c:extLst>
        </c:ser>
        <c:ser>
          <c:idx val="2"/>
          <c:order val="2"/>
          <c:tx>
            <c:strRef>
              <c:f>'3７,3８中学校、高校'!$Y$4</c:f>
              <c:strCache>
                <c:ptCount val="1"/>
                <c:pt idx="0">
                  <c:v>１年生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'3７,3８中学校、高校'!$Y$5:$Y$9</c:f>
              <c:numCache>
                <c:formatCode>#,##0_);[Red]\(#,##0\)</c:formatCode>
                <c:ptCount val="5"/>
                <c:pt idx="0">
                  <c:v>1948</c:v>
                </c:pt>
                <c:pt idx="1">
                  <c:v>1894</c:v>
                </c:pt>
                <c:pt idx="2">
                  <c:v>1830</c:v>
                </c:pt>
                <c:pt idx="3">
                  <c:v>1910</c:v>
                </c:pt>
                <c:pt idx="4">
                  <c:v>2030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1-4EEB-9C32-F34E85835787}"/>
            </c:ext>
          </c:extLst>
        </c:ser>
        <c:ser>
          <c:idx val="3"/>
          <c:order val="3"/>
          <c:tx>
            <c:strRef>
              <c:f>'3７,3８中学校、高校'!$Z$4</c:f>
              <c:strCache>
                <c:ptCount val="1"/>
                <c:pt idx="0">
                  <c:v>２年生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'3７,3８中学校、高校'!$Z$5:$Z$9</c:f>
              <c:numCache>
                <c:formatCode>#,##0_);[Red]\(#,##0\)</c:formatCode>
                <c:ptCount val="5"/>
                <c:pt idx="0">
                  <c:v>1869</c:v>
                </c:pt>
                <c:pt idx="1">
                  <c:v>1945</c:v>
                </c:pt>
                <c:pt idx="2">
                  <c:v>1894</c:v>
                </c:pt>
                <c:pt idx="3">
                  <c:v>1826</c:v>
                </c:pt>
                <c:pt idx="4">
                  <c:v>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01-4EEB-9C32-F34E85835787}"/>
            </c:ext>
          </c:extLst>
        </c:ser>
        <c:ser>
          <c:idx val="4"/>
          <c:order val="4"/>
          <c:tx>
            <c:strRef>
              <c:f>'3７,3８中学校、高校'!$AA$4</c:f>
              <c:strCache>
                <c:ptCount val="1"/>
                <c:pt idx="0">
                  <c:v>３年生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9525" cap="flat" cmpd="sng" algn="ctr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'3７,3８中学校、高校'!$AA$5:$AA$9</c:f>
              <c:numCache>
                <c:formatCode>#,##0_);[Red]\(#,##0\)</c:formatCode>
                <c:ptCount val="5"/>
                <c:pt idx="0">
                  <c:v>1944</c:v>
                </c:pt>
                <c:pt idx="1">
                  <c:v>1866</c:v>
                </c:pt>
                <c:pt idx="2">
                  <c:v>1944</c:v>
                </c:pt>
                <c:pt idx="3">
                  <c:v>1898</c:v>
                </c:pt>
                <c:pt idx="4">
                  <c:v>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01-4EEB-9C32-F34E858357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06944"/>
        <c:axId val="124308480"/>
        <c:extLst/>
      </c:barChart>
      <c:barChart>
        <c:barDir val="col"/>
        <c:grouping val="stacked"/>
        <c:varyColors val="0"/>
        <c:ser>
          <c:idx val="1"/>
          <c:order val="1"/>
          <c:tx>
            <c:strRef>
              <c:f>'3７,3８中学校、高校'!$X$4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935430974759237E-3"/>
                  <c:y val="-0.42450367242630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D01-4EEB-9C32-F34E85835787}"/>
                </c:ext>
              </c:extLst>
            </c:dLbl>
            <c:dLbl>
              <c:idx val="1"/>
              <c:layout>
                <c:manualLayout>
                  <c:x val="-3.5482491307151925E-17"/>
                  <c:y val="-0.414695725022018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D01-4EEB-9C32-F34E85835787}"/>
                </c:ext>
              </c:extLst>
            </c:dLbl>
            <c:dLbl>
              <c:idx val="2"/>
              <c:layout>
                <c:manualLayout>
                  <c:x val="1.9354492021020331E-3"/>
                  <c:y val="-0.415121752680039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D01-4EEB-9C32-F34E85835787}"/>
                </c:ext>
              </c:extLst>
            </c:dLbl>
            <c:dLbl>
              <c:idx val="3"/>
              <c:layout>
                <c:manualLayout>
                  <c:x val="0"/>
                  <c:y val="-0.409953473283746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01-4EEB-9C32-F34E85835787}"/>
                </c:ext>
              </c:extLst>
            </c:dLbl>
            <c:dLbl>
              <c:idx val="4"/>
              <c:layout>
                <c:manualLayout>
                  <c:x val="-1.9354492021020331E-3"/>
                  <c:y val="-0.426035722650334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01-4EEB-9C32-F34E85835787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'3７,3８中学校、高校'!$X$5:$X$9</c:f>
              <c:numCache>
                <c:formatCode>#,##0_);[Red]\(#,##0\)</c:formatCode>
                <c:ptCount val="5"/>
                <c:pt idx="0">
                  <c:v>5761</c:v>
                </c:pt>
                <c:pt idx="1">
                  <c:v>5705</c:v>
                </c:pt>
                <c:pt idx="2">
                  <c:v>5668</c:v>
                </c:pt>
                <c:pt idx="3">
                  <c:v>5634</c:v>
                </c:pt>
                <c:pt idx="4">
                  <c:v>5787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1-4EEB-9C32-F34E85835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4498296"/>
        <c:axId val="724485832"/>
      </c:barChart>
      <c:catAx>
        <c:axId val="1243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308480"/>
        <c:crosses val="autoZero"/>
        <c:auto val="1"/>
        <c:lblAlgn val="ctr"/>
        <c:lblOffset val="100"/>
        <c:noMultiLvlLbl val="0"/>
      </c:catAx>
      <c:valAx>
        <c:axId val="124308480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306944"/>
        <c:crosses val="autoZero"/>
        <c:crossBetween val="between"/>
      </c:valAx>
      <c:valAx>
        <c:axId val="724485832"/>
        <c:scaling>
          <c:orientation val="minMax"/>
          <c:max val="6000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724498296"/>
        <c:crosses val="max"/>
        <c:crossBetween val="between"/>
      </c:valAx>
      <c:catAx>
        <c:axId val="724498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4485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高等学校</a:t>
            </a: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の生徒数の推移</a:t>
            </a:r>
          </a:p>
        </c:rich>
      </c:tx>
      <c:layout>
        <c:manualLayout>
          <c:xMode val="edge"/>
          <c:yMode val="edge"/>
          <c:x val="0.34303654794702582"/>
          <c:y val="2.896645410915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304138840917006E-2"/>
          <c:y val="0.11511500889631886"/>
          <c:w val="0.79734592996681908"/>
          <c:h val="0.8049317463712197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'3７,3８中学校、高校'!$AJ$4</c:f>
              <c:strCache>
                <c:ptCount val="1"/>
                <c:pt idx="0">
                  <c:v>１年生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'3７,3８中学校、高校'!$AJ$5:$AJ$9</c:f>
              <c:numCache>
                <c:formatCode>#,##0_);[Red]\(#,##0\)</c:formatCode>
                <c:ptCount val="5"/>
                <c:pt idx="0">
                  <c:v>1423</c:v>
                </c:pt>
                <c:pt idx="1">
                  <c:v>1368</c:v>
                </c:pt>
                <c:pt idx="2">
                  <c:v>1328</c:v>
                </c:pt>
                <c:pt idx="3">
                  <c:v>1397</c:v>
                </c:pt>
                <c:pt idx="4">
                  <c:v>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6-4170-A5DC-9B5957BBA2AE}"/>
            </c:ext>
          </c:extLst>
        </c:ser>
        <c:ser>
          <c:idx val="2"/>
          <c:order val="2"/>
          <c:tx>
            <c:strRef>
              <c:f>'3７,3８中学校、高校'!$AK$4</c:f>
              <c:strCache>
                <c:ptCount val="1"/>
                <c:pt idx="0">
                  <c:v>２年生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'3７,3８中学校、高校'!$AK$5:$AK$9</c:f>
              <c:numCache>
                <c:formatCode>#,##0_);[Red]\(#,##0\)</c:formatCode>
                <c:ptCount val="5"/>
                <c:pt idx="0">
                  <c:v>1373</c:v>
                </c:pt>
                <c:pt idx="1">
                  <c:v>1373</c:v>
                </c:pt>
                <c:pt idx="2">
                  <c:v>1319</c:v>
                </c:pt>
                <c:pt idx="3">
                  <c:v>1280</c:v>
                </c:pt>
                <c:pt idx="4">
                  <c:v>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6-4170-A5DC-9B5957BBA2AE}"/>
            </c:ext>
          </c:extLst>
        </c:ser>
        <c:ser>
          <c:idx val="3"/>
          <c:order val="3"/>
          <c:tx>
            <c:strRef>
              <c:f>'3７,3８中学校、高校'!$AL$4</c:f>
              <c:strCache>
                <c:ptCount val="1"/>
                <c:pt idx="0">
                  <c:v>３年生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'3７,3８中学校、高校'!$AL$5:$AL$9</c:f>
              <c:numCache>
                <c:formatCode>#,##0_);[Red]\(#,##0\)</c:formatCode>
                <c:ptCount val="5"/>
                <c:pt idx="0">
                  <c:v>1337</c:v>
                </c:pt>
                <c:pt idx="1">
                  <c:v>1331</c:v>
                </c:pt>
                <c:pt idx="2">
                  <c:v>1340</c:v>
                </c:pt>
                <c:pt idx="3">
                  <c:v>1296</c:v>
                </c:pt>
                <c:pt idx="4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6-4170-A5DC-9B5957BBA2AE}"/>
            </c:ext>
          </c:extLst>
        </c:ser>
        <c:ser>
          <c:idx val="4"/>
          <c:order val="4"/>
          <c:tx>
            <c:strRef>
              <c:f>'3７,3８中学校、高校'!$AM$4</c:f>
              <c:strCache>
                <c:ptCount val="1"/>
                <c:pt idx="0">
                  <c:v>４年生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'3７,3８中学校、高校'!$AM$5:$AM$9</c:f>
              <c:numCache>
                <c:formatCode>#,##0_);[Red]\(#,##0\)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4-4286-9658-C411EFC93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051456"/>
        <c:axId val="124052992"/>
      </c:barChart>
      <c:barChart>
        <c:barDir val="col"/>
        <c:grouping val="stacked"/>
        <c:varyColors val="0"/>
        <c:ser>
          <c:idx val="0"/>
          <c:order val="0"/>
          <c:tx>
            <c:strRef>
              <c:f>'3７,3８中学校、高校'!$AI$4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0.403000170265085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D6-4699-8921-4CB4C1B622BB}"/>
                </c:ext>
              </c:extLst>
            </c:dLbl>
            <c:dLbl>
              <c:idx val="1"/>
              <c:layout>
                <c:manualLayout>
                  <c:x val="-2.1353955088765589E-3"/>
                  <c:y val="-0.406007634222287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D6-4699-8921-4CB4C1B622BB}"/>
                </c:ext>
              </c:extLst>
            </c:dLbl>
            <c:dLbl>
              <c:idx val="2"/>
              <c:layout>
                <c:manualLayout>
                  <c:x val="-2.1353955088765195E-3"/>
                  <c:y val="-0.412022562136691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D6-4699-8921-4CB4C1B622BB}"/>
                </c:ext>
              </c:extLst>
            </c:dLbl>
            <c:dLbl>
              <c:idx val="3"/>
              <c:layout>
                <c:manualLayout>
                  <c:x val="-2.135395508876598E-3"/>
                  <c:y val="-0.412022562136691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D6-4699-8921-4CB4C1B622BB}"/>
                </c:ext>
              </c:extLst>
            </c:dLbl>
            <c:dLbl>
              <c:idx val="4"/>
              <c:layout>
                <c:manualLayout>
                  <c:x val="-2.1353955088765195E-3"/>
                  <c:y val="-0.406007634222287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D6-4699-8921-4CB4C1B622B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'3７,3８中学校、高校'!$T$5:$T$9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'3７,3８中学校、高校'!$AI$5:$AI$9</c:f>
              <c:numCache>
                <c:formatCode>#,##0_);[Red]\(#,##0\)</c:formatCode>
                <c:ptCount val="5"/>
                <c:pt idx="0">
                  <c:v>4140</c:v>
                </c:pt>
                <c:pt idx="1">
                  <c:v>4083</c:v>
                </c:pt>
                <c:pt idx="2">
                  <c:v>3995</c:v>
                </c:pt>
                <c:pt idx="3">
                  <c:v>3977</c:v>
                </c:pt>
                <c:pt idx="4">
                  <c:v>4012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366-4170-A5DC-9B5957BB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5234824"/>
        <c:axId val="925228264"/>
      </c:barChart>
      <c:catAx>
        <c:axId val="1240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052992"/>
        <c:crosses val="autoZero"/>
        <c:auto val="1"/>
        <c:lblAlgn val="ctr"/>
        <c:lblOffset val="100"/>
        <c:noMultiLvlLbl val="0"/>
      </c:catAx>
      <c:valAx>
        <c:axId val="12405299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051456"/>
        <c:crosses val="autoZero"/>
        <c:crossBetween val="between"/>
        <c:majorUnit val="1000"/>
      </c:valAx>
      <c:valAx>
        <c:axId val="925228264"/>
        <c:scaling>
          <c:orientation val="minMax"/>
          <c:max val="5000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925234824"/>
        <c:crosses val="max"/>
        <c:crossBetween val="between"/>
      </c:valAx>
      <c:catAx>
        <c:axId val="925234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8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375818848514033"/>
          <c:y val="0.35206438719843364"/>
          <c:w val="9.3572022350697184E-2"/>
          <c:h val="0.271918551245409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大学の学生数の割合</a:t>
            </a:r>
          </a:p>
        </c:rich>
      </c:tx>
      <c:layout>
        <c:manualLayout>
          <c:xMode val="edge"/>
          <c:yMode val="edge"/>
          <c:x val="0.34026261841610611"/>
          <c:y val="1.8633010094264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97989375350065E-2"/>
          <c:y val="0.11599586663116904"/>
          <c:w val="0.82901243927312607"/>
          <c:h val="0.85235624585422198"/>
        </c:manualLayout>
      </c:layout>
      <c:pieChart>
        <c:varyColors val="1"/>
        <c:ser>
          <c:idx val="0"/>
          <c:order val="0"/>
          <c:tx>
            <c:strRef>
              <c:f>'3９大学'!$X$3</c:f>
              <c:strCache>
                <c:ptCount val="1"/>
                <c:pt idx="0">
                  <c:v>総数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gradFill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</a:gra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8F-4E9F-BD93-A5C8C1917CBC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8F-4E9F-BD93-A5C8C1917CBC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accent6">
                      <a:lumMod val="0"/>
                      <a:lumOff val="100000"/>
                    </a:schemeClr>
                  </a:gs>
                  <a:gs pos="35000">
                    <a:schemeClr val="accent6">
                      <a:lumMod val="0"/>
                      <a:lumOff val="100000"/>
                    </a:schemeClr>
                  </a:gs>
                  <a:gs pos="100000">
                    <a:schemeClr val="accent6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8F-4E9F-BD93-A5C8C1917CBC}"/>
              </c:ext>
            </c:extLst>
          </c:dPt>
          <c:dLbls>
            <c:dLbl>
              <c:idx val="0"/>
              <c:layout>
                <c:manualLayout>
                  <c:x val="-0.19247242928958305"/>
                  <c:y val="-0.229413882884874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B32908-F74B-4693-A81E-A2F8BED3761B}" type="CATEGORYNAME">
                      <a:rPr lang="ja-JP" alt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875EBCCC-BB73-4DE7-B59C-BA40541D1E2C}" type="VALUE">
                      <a:rPr lang="en-US" altLang="ja-JP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r>
                      <a:rPr lang="ja-JP" altLang="en-US" baseline="0">
                        <a:solidFill>
                          <a:schemeClr val="tx1"/>
                        </a:solidFill>
                      </a:rPr>
                      <a:t>人
</a:t>
                    </a:r>
                    <a:fld id="{D949076C-FDC8-4449-B7D0-6A44D3F9A5A4}" type="PERCENTAGE">
                      <a:rPr lang="en-US" altLang="ja-JP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ja-JP" alt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58F-4E9F-BD93-A5C8C1917CBC}"/>
                </c:ext>
              </c:extLst>
            </c:dLbl>
            <c:dLbl>
              <c:idx val="1"/>
              <c:layout>
                <c:manualLayout>
                  <c:x val="0.13899833630693373"/>
                  <c:y val="1.10274309488247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C473CF1-A607-43FB-A3F0-6AB91AA2A4B9}" type="CATEGORYNAME">
                      <a:rPr lang="ja-JP" alt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C5D70662-5034-4A3D-AF61-62CB75B7293D}" type="VALUE">
                      <a:rPr lang="en-US" altLang="ja-JP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r>
                      <a:rPr lang="ja-JP" altLang="en-US" baseline="0">
                        <a:solidFill>
                          <a:schemeClr val="tx1"/>
                        </a:solidFill>
                      </a:rPr>
                      <a:t>人
</a:t>
                    </a:r>
                    <a:fld id="{5DC3B69C-578A-4A27-8E7F-648B505A4377}" type="PERCENTAGE">
                      <a:rPr lang="en-US" altLang="ja-JP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ja-JP" alt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58F-4E9F-BD93-A5C8C1917CBC}"/>
                </c:ext>
              </c:extLst>
            </c:dLbl>
            <c:dLbl>
              <c:idx val="2"/>
              <c:layout>
                <c:manualLayout>
                  <c:x val="0.15567585796551731"/>
                  <c:y val="0.1783109974467302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95F2457-FF66-4508-A002-7F736F4FEF82}" type="CATEGORYNAME">
                      <a:rPr lang="ja-JP" alt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FF0A21A8-A06E-4594-A831-A6D6A6DCDB35}" type="VALUE">
                      <a:rPr lang="en-US" altLang="ja-JP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[値]</a:t>
                    </a:fld>
                    <a:r>
                      <a:rPr lang="ja-JP" altLang="en-US" baseline="0">
                        <a:solidFill>
                          <a:schemeClr val="tx1"/>
                        </a:solidFill>
                      </a:rPr>
                      <a:t>人
</a:t>
                    </a:r>
                    <a:fld id="{30E40204-75FA-4161-80CB-457BAC12F227}" type="PERCENTAGE">
                      <a:rPr lang="en-US" altLang="ja-JP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[パーセンテージ]</a:t>
                    </a:fld>
                    <a:endParaRPr lang="ja-JP" alt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58F-4E9F-BD93-A5C8C1917CBC}"/>
                </c:ext>
              </c:extLst>
            </c:dLbl>
            <c:spPr>
              <a:solidFill>
                <a:schemeClr val="bg1">
                  <a:alpha val="80000"/>
                </a:schemeClr>
              </a:solidFill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'3９大学'!$W$4:$W$6</c:f>
              <c:strCache>
                <c:ptCount val="3"/>
                <c:pt idx="0">
                  <c:v>広島大学
東広島キャンパス</c:v>
                </c:pt>
                <c:pt idx="1">
                  <c:v>近畿大学工学部</c:v>
                </c:pt>
                <c:pt idx="2">
                  <c:v>広島国際大学
東広島キャンパス</c:v>
                </c:pt>
              </c:strCache>
            </c:strRef>
          </c:cat>
          <c:val>
            <c:numRef>
              <c:f>'3９大学'!$X$4:$X$6</c:f>
              <c:numCache>
                <c:formatCode>#,##0_ </c:formatCode>
                <c:ptCount val="3"/>
                <c:pt idx="0">
                  <c:v>11639</c:v>
                </c:pt>
                <c:pt idx="1">
                  <c:v>2293</c:v>
                </c:pt>
                <c:pt idx="2">
                  <c:v>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8F-4E9F-BD93-A5C8C1917CBC}"/>
            </c:ext>
          </c:extLst>
        </c:ser>
        <c:ser>
          <c:idx val="1"/>
          <c:order val="1"/>
          <c:tx>
            <c:strRef>
              <c:f>'3９大学'!$Z$3</c:f>
              <c:strCache>
                <c:ptCount val="1"/>
                <c:pt idx="0">
                  <c:v>女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58F-4E9F-BD93-A5C8C1917CB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58F-4E9F-BD93-A5C8C1917CB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58F-4E9F-BD93-A5C8C1917CB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58F-4E9F-BD93-A5C8C1917CB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58F-4E9F-BD93-A5C8C1917CB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58F-4E9F-BD93-A5C8C1917CB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'3９大学'!$W$4:$W$6</c:f>
              <c:strCache>
                <c:ptCount val="3"/>
                <c:pt idx="0">
                  <c:v>広島大学
東広島キャンパス</c:v>
                </c:pt>
                <c:pt idx="1">
                  <c:v>近畿大学工学部</c:v>
                </c:pt>
                <c:pt idx="2">
                  <c:v>広島国際大学
東広島キャンパス</c:v>
                </c:pt>
              </c:strCache>
            </c:strRef>
          </c:cat>
          <c:val>
            <c:numRef>
              <c:f>'3９大学'!$Z$4:$Z$6</c:f>
              <c:numCache>
                <c:formatCode>#,##0_ </c:formatCode>
                <c:ptCount val="3"/>
                <c:pt idx="0">
                  <c:v>3998</c:v>
                </c:pt>
                <c:pt idx="1">
                  <c:v>263</c:v>
                </c:pt>
                <c:pt idx="2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58F-4E9F-BD93-A5C8C1917CB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大学の学生数の割合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466140067782937E-4"/>
          <c:y val="0.21818448633159152"/>
          <c:w val="0.95539428280438277"/>
          <c:h val="0.77969524162613679"/>
        </c:manualLayout>
      </c:layout>
      <c:pie3DChart>
        <c:varyColors val="1"/>
        <c:ser>
          <c:idx val="0"/>
          <c:order val="0"/>
          <c:tx>
            <c:strRef>
              <c:f>'3９大学'!$Z$3</c:f>
              <c:strCache>
                <c:ptCount val="1"/>
                <c:pt idx="0">
                  <c:v>女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E01-4213-A36E-0B2DBD785E3F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E01-4213-A36E-0B2DBD785E3F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accent6">
                      <a:lumMod val="0"/>
                      <a:lumOff val="100000"/>
                    </a:schemeClr>
                  </a:gs>
                  <a:gs pos="35000">
                    <a:schemeClr val="accent6">
                      <a:lumMod val="0"/>
                      <a:lumOff val="100000"/>
                    </a:schemeClr>
                  </a:gs>
                  <a:gs pos="100000">
                    <a:schemeClr val="accent6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E01-4213-A36E-0B2DBD785E3F}"/>
              </c:ext>
            </c:extLst>
          </c:dPt>
          <c:dLbls>
            <c:dLbl>
              <c:idx val="0"/>
              <c:layout>
                <c:manualLayout>
                  <c:x val="-0.21885062451380205"/>
                  <c:y val="-0.18586000497577973"/>
                </c:manualLayout>
              </c:layout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01-4213-A36E-0B2DBD785E3F}"/>
                </c:ext>
              </c:extLst>
            </c:dLbl>
            <c:dLbl>
              <c:idx val="1"/>
              <c:layout>
                <c:manualLayout>
                  <c:x val="0.1317570086358604"/>
                  <c:y val="2.478133399677062E-2"/>
                </c:manualLayout>
              </c:layout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01-4213-A36E-0B2DBD785E3F}"/>
                </c:ext>
              </c:extLst>
            </c:dLbl>
            <c:dLbl>
              <c:idx val="2"/>
              <c:layout>
                <c:manualLayout>
                  <c:x val="0.1138916515326929"/>
                  <c:y val="0.10738578065267269"/>
                </c:manualLayout>
              </c:layout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01-4213-A36E-0B2DBD785E3F}"/>
                </c:ext>
              </c:extLst>
            </c:dLbl>
            <c:spPr>
              <a:solidFill>
                <a:schemeClr val="bg1">
                  <a:alpha val="80000"/>
                </a:schemeClr>
              </a:solidFill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'3９大学'!$W$4:$W$6</c:f>
              <c:strCache>
                <c:ptCount val="3"/>
                <c:pt idx="0">
                  <c:v>広島大学
東広島キャンパス</c:v>
                </c:pt>
                <c:pt idx="1">
                  <c:v>近畿大学工学部</c:v>
                </c:pt>
                <c:pt idx="2">
                  <c:v>広島国際大学
東広島キャンパス</c:v>
                </c:pt>
              </c:strCache>
            </c:strRef>
          </c:cat>
          <c:val>
            <c:numRef>
              <c:f>'3９大学'!$Z$4:$Z$6</c:f>
              <c:numCache>
                <c:formatCode>#,##0_ </c:formatCode>
                <c:ptCount val="3"/>
                <c:pt idx="0">
                  <c:v>3998</c:v>
                </c:pt>
                <c:pt idx="1">
                  <c:v>263</c:v>
                </c:pt>
                <c:pt idx="2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01-4213-A36E-0B2DBD785E3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>
                <a:solidFill>
                  <a:sysClr val="windowText" lastClr="000000"/>
                </a:solidFill>
              </a:rPr>
              <a:t>大学の学生数の割合</a:t>
            </a:r>
          </a:p>
        </c:rich>
      </c:tx>
      <c:layout>
        <c:manualLayout>
          <c:xMode val="edge"/>
          <c:yMode val="edge"/>
          <c:x val="0.36223765826795429"/>
          <c:y val="1.4718610872185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03370837662918E-2"/>
          <c:y val="0.21223135879240945"/>
          <c:w val="0.95539428280438277"/>
          <c:h val="0.77969524162613679"/>
        </c:manualLayout>
      </c:layout>
      <c:pie3DChart>
        <c:varyColors val="1"/>
        <c:ser>
          <c:idx val="0"/>
          <c:order val="0"/>
          <c:tx>
            <c:strRef>
              <c:f>'3９大学'!$Y$3</c:f>
              <c:strCache>
                <c:ptCount val="1"/>
                <c:pt idx="0">
                  <c:v>男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rgbClr val="00B050"/>
                  </a:gs>
                </a:gsLst>
                <a:path path="circle">
                  <a:fillToRect l="50000" t="-80000" r="50000" b="180000"/>
                </a:path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6F5-4586-A033-DD6880F23351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99FF33"/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6F5-4586-A033-DD6880F23351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rgbClr val="0066FF"/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6F5-4586-A033-DD6880F23351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chemeClr val="accent4">
                      <a:lumMod val="67000"/>
                    </a:schemeClr>
                  </a:gs>
                  <a:gs pos="48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6F5-4586-A033-DD6880F23351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chemeClr val="accent6">
                      <a:lumMod val="0"/>
                      <a:lumOff val="100000"/>
                    </a:schemeClr>
                  </a:gs>
                  <a:gs pos="35000">
                    <a:schemeClr val="accent6">
                      <a:lumMod val="0"/>
                      <a:lumOff val="100000"/>
                    </a:schemeClr>
                  </a:gs>
                  <a:gs pos="100000">
                    <a:schemeClr val="accent6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6F5-4586-A033-DD6880F23351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chemeClr val="accent6">
                      <a:lumMod val="0"/>
                      <a:lumOff val="100000"/>
                    </a:schemeClr>
                  </a:gs>
                  <a:gs pos="35000">
                    <a:schemeClr val="accent6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</a:gra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46F5-4586-A033-DD6880F23351}"/>
              </c:ext>
            </c:extLst>
          </c:dPt>
          <c:dLbls>
            <c:dLbl>
              <c:idx val="0"/>
              <c:layout>
                <c:manualLayout>
                  <c:x val="-0.18398822636734385"/>
                  <c:y val="3.5841362734756535E-2"/>
                </c:manualLayout>
              </c:layout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spc="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670335993251251"/>
                      <c:h val="0.176059117049463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6F5-4586-A033-DD6880F23351}"/>
                </c:ext>
              </c:extLst>
            </c:dLbl>
            <c:dLbl>
              <c:idx val="1"/>
              <c:layout>
                <c:manualLayout>
                  <c:x val="0.2475061427435066"/>
                  <c:y val="-0.26723627561970276"/>
                </c:manualLayout>
              </c:layout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spc="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086238125912243"/>
                      <c:h val="0.195683931545711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6F5-4586-A033-DD6880F23351}"/>
                </c:ext>
              </c:extLst>
            </c:dLbl>
            <c:dLbl>
              <c:idx val="2"/>
              <c:layout>
                <c:manualLayout>
                  <c:x val="2.4426718207966127E-2"/>
                  <c:y val="9.9420160131533063E-3"/>
                </c:manualLayout>
              </c:layout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spc="0" baseline="0">
                      <a:solidFill>
                        <a:srgbClr val="0066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F5-4586-A033-DD6880F23351}"/>
                </c:ext>
              </c:extLst>
            </c:dLbl>
            <c:dLbl>
              <c:idx val="3"/>
              <c:layout>
                <c:manualLayout>
                  <c:x val="1.0397553316524774E-2"/>
                  <c:y val="-3.4343425368433676E-2"/>
                </c:manualLayout>
              </c:layout>
              <c:spPr>
                <a:solidFill>
                  <a:schemeClr val="bg1">
                    <a:alpha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spc="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F5-4586-A033-DD6880F23351}"/>
                </c:ext>
              </c:extLst>
            </c:dLbl>
            <c:dLbl>
              <c:idx val="4"/>
              <c:layout>
                <c:manualLayout>
                  <c:x val="8.5259937195503135E-2"/>
                  <c:y val="-4.4155832616557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spc="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F5-4586-A033-DD6880F23351}"/>
                </c:ext>
              </c:extLst>
            </c:dLbl>
            <c:dLbl>
              <c:idx val="5"/>
              <c:layout>
                <c:manualLayout>
                  <c:x val="7.9021241464591177E-2"/>
                  <c:y val="-2.453101812030977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spc="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F5-4586-A033-DD6880F23351}"/>
                </c:ext>
              </c:extLst>
            </c:dLbl>
            <c:spPr>
              <a:solidFill>
                <a:schemeClr val="bg1">
                  <a:alpha val="80000"/>
                </a:schemeClr>
              </a:solidFill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'3９大学'!$W$9:$W$14</c:f>
              <c:numCache>
                <c:formatCode>[$-411]yyyy\(\ \ e\)</c:formatCode>
                <c:ptCount val="6"/>
              </c:numCache>
            </c:numRef>
          </c:cat>
          <c:val>
            <c:numRef>
              <c:f>'3９大学'!$Y$9:$Y$14</c:f>
              <c:numCache>
                <c:formatCode>#,##0_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46F5-4586-A033-DD6880F2335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'２人口分布（町別2'!$T$3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'２人口分布（町別2'!$S$4:$S$22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'２人口分布（町別2'!$T$4:$T$22</c:f>
              <c:numCache>
                <c:formatCode>#,##0_ </c:formatCode>
                <c:ptCount val="19"/>
                <c:pt idx="0">
                  <c:v>65</c:v>
                </c:pt>
                <c:pt idx="1">
                  <c:v>77</c:v>
                </c:pt>
                <c:pt idx="2">
                  <c:v>103</c:v>
                </c:pt>
                <c:pt idx="3">
                  <c:v>129</c:v>
                </c:pt>
                <c:pt idx="4">
                  <c:v>164</c:v>
                </c:pt>
                <c:pt idx="5">
                  <c:v>143</c:v>
                </c:pt>
                <c:pt idx="6">
                  <c:v>120</c:v>
                </c:pt>
                <c:pt idx="7">
                  <c:v>142</c:v>
                </c:pt>
                <c:pt idx="8">
                  <c:v>189</c:v>
                </c:pt>
                <c:pt idx="9">
                  <c:v>200</c:v>
                </c:pt>
                <c:pt idx="10">
                  <c:v>191</c:v>
                </c:pt>
                <c:pt idx="11">
                  <c:v>175</c:v>
                </c:pt>
                <c:pt idx="12">
                  <c:v>217</c:v>
                </c:pt>
                <c:pt idx="13">
                  <c:v>287</c:v>
                </c:pt>
                <c:pt idx="14">
                  <c:v>356</c:v>
                </c:pt>
                <c:pt idx="15">
                  <c:v>242</c:v>
                </c:pt>
                <c:pt idx="16">
                  <c:v>194</c:v>
                </c:pt>
                <c:pt idx="17">
                  <c:v>102</c:v>
                </c:pt>
                <c:pt idx="18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D-4E9D-9001-7944CF2C6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533696"/>
        <c:axId val="115535232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'２人口分布（町別2'!$U$3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'２人口分布（町別2'!$S$4:$S$22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'２人口分布（町別2'!$U$4:$U$22</c:f>
              <c:numCache>
                <c:formatCode>#,##0_ </c:formatCode>
                <c:ptCount val="19"/>
                <c:pt idx="0">
                  <c:v>60</c:v>
                </c:pt>
                <c:pt idx="1">
                  <c:v>103</c:v>
                </c:pt>
                <c:pt idx="2">
                  <c:v>115</c:v>
                </c:pt>
                <c:pt idx="3">
                  <c:v>126</c:v>
                </c:pt>
                <c:pt idx="4">
                  <c:v>128</c:v>
                </c:pt>
                <c:pt idx="5">
                  <c:v>103</c:v>
                </c:pt>
                <c:pt idx="6">
                  <c:v>127</c:v>
                </c:pt>
                <c:pt idx="7">
                  <c:v>93</c:v>
                </c:pt>
                <c:pt idx="8">
                  <c:v>158</c:v>
                </c:pt>
                <c:pt idx="9">
                  <c:v>180</c:v>
                </c:pt>
                <c:pt idx="10">
                  <c:v>182</c:v>
                </c:pt>
                <c:pt idx="11">
                  <c:v>182</c:v>
                </c:pt>
                <c:pt idx="12">
                  <c:v>237</c:v>
                </c:pt>
                <c:pt idx="13">
                  <c:v>306</c:v>
                </c:pt>
                <c:pt idx="14">
                  <c:v>365</c:v>
                </c:pt>
                <c:pt idx="15">
                  <c:v>286</c:v>
                </c:pt>
                <c:pt idx="16">
                  <c:v>210</c:v>
                </c:pt>
                <c:pt idx="17">
                  <c:v>185</c:v>
                </c:pt>
                <c:pt idx="18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AD-4E9D-9001-7944CF2C6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542656"/>
        <c:axId val="115541120"/>
      </c:barChart>
      <c:catAx>
        <c:axId val="1155336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35232"/>
        <c:crosses val="autoZero"/>
        <c:auto val="1"/>
        <c:lblAlgn val="ctr"/>
        <c:lblOffset val="100"/>
        <c:noMultiLvlLbl val="0"/>
      </c:catAx>
      <c:valAx>
        <c:axId val="115535232"/>
        <c:scaling>
          <c:orientation val="maxMin"/>
          <c:max val="400"/>
          <c:min val="-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33696"/>
        <c:crosses val="autoZero"/>
        <c:crossBetween val="between"/>
      </c:valAx>
      <c:valAx>
        <c:axId val="115541120"/>
        <c:scaling>
          <c:orientation val="minMax"/>
          <c:max val="400"/>
          <c:min val="-400"/>
        </c:scaling>
        <c:delete val="1"/>
        <c:axPos val="t"/>
        <c:numFmt formatCode="#,##0_ " sourceLinked="1"/>
        <c:majorTickMark val="out"/>
        <c:minorTickMark val="none"/>
        <c:tickLblPos val="nextTo"/>
        <c:crossAx val="115542656"/>
        <c:crosses val="max"/>
        <c:crossBetween val="between"/>
        <c:majorUnit val="100"/>
      </c:valAx>
      <c:catAx>
        <c:axId val="115542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5541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'3９大学'!$Y$3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'3９大学'!$W$4:$W$6</c:f>
              <c:strCache>
                <c:ptCount val="3"/>
                <c:pt idx="0">
                  <c:v>広島大学
東広島キャンパス</c:v>
                </c:pt>
                <c:pt idx="1">
                  <c:v>近畿大学工学部</c:v>
                </c:pt>
                <c:pt idx="2">
                  <c:v>広島国際大学
東広島キャンパス</c:v>
                </c:pt>
              </c:strCache>
            </c:strRef>
          </c:cat>
          <c:val>
            <c:numRef>
              <c:f>'3９大学'!$Y$4:$Y$6</c:f>
              <c:numCache>
                <c:formatCode>#,##0_ </c:formatCode>
                <c:ptCount val="3"/>
                <c:pt idx="0">
                  <c:v>7641</c:v>
                </c:pt>
                <c:pt idx="1">
                  <c:v>2030</c:v>
                </c:pt>
                <c:pt idx="2">
                  <c:v>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0-45C2-8495-6E68F9649196}"/>
            </c:ext>
          </c:extLst>
        </c:ser>
        <c:ser>
          <c:idx val="1"/>
          <c:order val="1"/>
          <c:tx>
            <c:strRef>
              <c:f>'3９大学'!$Z$3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'3９大学'!$W$4:$W$6</c:f>
              <c:strCache>
                <c:ptCount val="3"/>
                <c:pt idx="0">
                  <c:v>広島大学
東広島キャンパス</c:v>
                </c:pt>
                <c:pt idx="1">
                  <c:v>近畿大学工学部</c:v>
                </c:pt>
                <c:pt idx="2">
                  <c:v>広島国際大学
東広島キャンパス</c:v>
                </c:pt>
              </c:strCache>
            </c:strRef>
          </c:cat>
          <c:val>
            <c:numRef>
              <c:f>'3９大学'!$Z$4:$Z$6</c:f>
              <c:numCache>
                <c:formatCode>#,##0_ </c:formatCode>
                <c:ptCount val="3"/>
                <c:pt idx="0">
                  <c:v>3998</c:v>
                </c:pt>
                <c:pt idx="1">
                  <c:v>263</c:v>
                </c:pt>
                <c:pt idx="2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E0-45C2-8495-6E68F9649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1771960"/>
        <c:axId val="741777208"/>
      </c:barChart>
      <c:catAx>
        <c:axId val="741771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1777208"/>
        <c:crosses val="autoZero"/>
        <c:auto val="1"/>
        <c:lblAlgn val="ctr"/>
        <c:lblOffset val="100"/>
        <c:noMultiLvlLbl val="0"/>
      </c:catAx>
      <c:valAx>
        <c:axId val="74177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1771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'3９大学'!$Y$3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'3９大学'!$W$4:$W$6</c:f>
              <c:strCache>
                <c:ptCount val="3"/>
                <c:pt idx="0">
                  <c:v>広島大学
東広島キャンパス</c:v>
                </c:pt>
                <c:pt idx="1">
                  <c:v>近畿大学工学部</c:v>
                </c:pt>
                <c:pt idx="2">
                  <c:v>広島国際大学
東広島キャンパス</c:v>
                </c:pt>
              </c:strCache>
            </c:strRef>
          </c:cat>
          <c:val>
            <c:numRef>
              <c:f>'3９大学'!$Y$4:$Y$6</c:f>
              <c:numCache>
                <c:formatCode>#,##0_ </c:formatCode>
                <c:ptCount val="3"/>
                <c:pt idx="0">
                  <c:v>7641</c:v>
                </c:pt>
                <c:pt idx="1">
                  <c:v>2030</c:v>
                </c:pt>
                <c:pt idx="2">
                  <c:v>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B-43A6-9CCB-E93D54CE4DF0}"/>
            </c:ext>
          </c:extLst>
        </c:ser>
        <c:ser>
          <c:idx val="1"/>
          <c:order val="1"/>
          <c:tx>
            <c:strRef>
              <c:f>'3９大学'!$Z$3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'3９大学'!$W$4:$W$6</c:f>
              <c:strCache>
                <c:ptCount val="3"/>
                <c:pt idx="0">
                  <c:v>広島大学
東広島キャンパス</c:v>
                </c:pt>
                <c:pt idx="1">
                  <c:v>近畿大学工学部</c:v>
                </c:pt>
                <c:pt idx="2">
                  <c:v>広島国際大学
東広島キャンパス</c:v>
                </c:pt>
              </c:strCache>
            </c:strRef>
          </c:cat>
          <c:val>
            <c:numRef>
              <c:f>'3９大学'!$Z$4:$Z$6</c:f>
              <c:numCache>
                <c:formatCode>#,##0_ </c:formatCode>
                <c:ptCount val="3"/>
                <c:pt idx="0">
                  <c:v>3998</c:v>
                </c:pt>
                <c:pt idx="1">
                  <c:v>263</c:v>
                </c:pt>
                <c:pt idx="2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B-43A6-9CCB-E93D54CE4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2503952"/>
        <c:axId val="642505264"/>
      </c:barChart>
      <c:catAx>
        <c:axId val="64250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2505264"/>
        <c:crosses val="autoZero"/>
        <c:auto val="1"/>
        <c:lblAlgn val="ctr"/>
        <c:lblOffset val="100"/>
        <c:noMultiLvlLbl val="0"/>
      </c:catAx>
      <c:valAx>
        <c:axId val="64250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250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図書館の利用者数及び蔵書冊数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'４０,４１図書館、美術館'!$I$5:$J$5</c:f>
              <c:strCache>
                <c:ptCount val="2"/>
                <c:pt idx="0">
                  <c:v>年間利用者数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2"/>
              </a:solidFill>
            </a:ln>
            <a:effectLst/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'４０,４１図書館、美術館'!$K$3:$N$3</c:f>
              <c:strCache>
                <c:ptCount val="4"/>
                <c:pt idx="0">
                  <c:v>2017(平29)</c:v>
                </c:pt>
                <c:pt idx="1">
                  <c:v>2018(平30)</c:v>
                </c:pt>
                <c:pt idx="2">
                  <c:v>2019(令元)</c:v>
                </c:pt>
                <c:pt idx="3">
                  <c:v>2020(令2)</c:v>
                </c:pt>
              </c:strCache>
            </c:strRef>
          </c:cat>
          <c:val>
            <c:numRef>
              <c:f>'４０,４１図書館、美術館'!$K$5:$N$5</c:f>
              <c:numCache>
                <c:formatCode>#,##0_);[Red]\(#,##0\)</c:formatCode>
                <c:ptCount val="4"/>
                <c:pt idx="0">
                  <c:v>448162</c:v>
                </c:pt>
                <c:pt idx="1">
                  <c:v>450314</c:v>
                </c:pt>
                <c:pt idx="2">
                  <c:v>449330</c:v>
                </c:pt>
                <c:pt idx="3" formatCode="#,##0_);[Red]\(#,##0\)">
                  <c:v>404112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F-4BDE-9005-6767060B6B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24656640"/>
        <c:axId val="124663680"/>
      </c:barChart>
      <c:lineChart>
        <c:grouping val="standard"/>
        <c:varyColors val="0"/>
        <c:ser>
          <c:idx val="1"/>
          <c:order val="1"/>
          <c:tx>
            <c:strRef>
              <c:f>'４０,４１図書館、美術館'!$I$6:$J$6</c:f>
              <c:strCache>
                <c:ptCount val="2"/>
                <c:pt idx="0">
                  <c:v>蔵書冊数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5.0685858192949185E-2"/>
                  <c:y val="-0.140182172483531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FF-4BDE-9005-6767060B6BB2}"/>
                </c:ext>
              </c:extLst>
            </c:dLbl>
            <c:dLbl>
              <c:idx val="1"/>
              <c:layout>
                <c:manualLayout>
                  <c:x val="-4.866725031515954E-2"/>
                  <c:y val="-0.170664669484847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FF-4BDE-9005-6767060B6BB2}"/>
                </c:ext>
              </c:extLst>
            </c:dLbl>
            <c:dLbl>
              <c:idx val="2"/>
              <c:layout>
                <c:manualLayout>
                  <c:x val="-5.0632142591725875E-2"/>
                  <c:y val="-0.10464073047555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FF-4BDE-9005-6767060B6BB2}"/>
                </c:ext>
              </c:extLst>
            </c:dLbl>
            <c:dLbl>
              <c:idx val="3"/>
              <c:layout>
                <c:manualLayout>
                  <c:x val="-5.0560420056001636E-2"/>
                  <c:y val="-7.9117464957125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FF-4BDE-9005-6767060B6BB2}"/>
                </c:ext>
              </c:extLst>
            </c:dLbl>
            <c:dLbl>
              <c:idx val="4"/>
              <c:layout>
                <c:manualLayout>
                  <c:x val="-5.0676870829413787E-2"/>
                  <c:y val="-8.8655241782977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F-4BDE-9005-6767060B6BB2}"/>
                </c:ext>
              </c:extLst>
            </c:dLbl>
            <c:spPr>
              <a:solidFill>
                <a:schemeClr val="bg1">
                  <a:alpha val="80000"/>
                </a:schemeClr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'４０,４１図書館、美術館'!$K$3:$N$3</c:f>
              <c:strCache>
                <c:ptCount val="4"/>
                <c:pt idx="0">
                  <c:v>2017(平29)</c:v>
                </c:pt>
                <c:pt idx="1">
                  <c:v>2018(平30)</c:v>
                </c:pt>
                <c:pt idx="2">
                  <c:v>2019(令元)</c:v>
                </c:pt>
                <c:pt idx="3">
                  <c:v>2020(令2)</c:v>
                </c:pt>
              </c:strCache>
            </c:strRef>
          </c:cat>
          <c:val>
            <c:numRef>
              <c:f>'４０,４１図書館、美術館'!$K$6:$N$6</c:f>
              <c:numCache>
                <c:formatCode>#,##0_);[Red]\(#,##0\)</c:formatCode>
                <c:ptCount val="4"/>
                <c:pt idx="0">
                  <c:v>704643</c:v>
                </c:pt>
                <c:pt idx="1">
                  <c:v>722160</c:v>
                </c:pt>
                <c:pt idx="2">
                  <c:v>742941</c:v>
                </c:pt>
                <c:pt idx="3" formatCode="#,##0_);[Red]\(#,##0\)">
                  <c:v>728066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F-4BDE-9005-6767060B6B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679296"/>
        <c:axId val="124665216"/>
      </c:lineChart>
      <c:catAx>
        <c:axId val="12465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663680"/>
        <c:crosses val="autoZero"/>
        <c:auto val="1"/>
        <c:lblAlgn val="ctr"/>
        <c:lblOffset val="100"/>
        <c:noMultiLvlLbl val="0"/>
      </c:catAx>
      <c:valAx>
        <c:axId val="124663680"/>
        <c:scaling>
          <c:orientation val="minMax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656640"/>
        <c:crosses val="autoZero"/>
        <c:crossBetween val="between"/>
      </c:valAx>
      <c:valAx>
        <c:axId val="124665216"/>
        <c:scaling>
          <c:orientation val="minMax"/>
          <c:min val="560000"/>
        </c:scaling>
        <c:delete val="0"/>
        <c:axPos val="r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679296"/>
        <c:crosses val="max"/>
        <c:crossBetween val="between"/>
        <c:majorUnit val="30000"/>
      </c:valAx>
      <c:catAx>
        <c:axId val="124679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4665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東広島市立美術館利用状況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'４０,４１図書館、美術館'!$N$36</c:f>
              <c:strCache>
                <c:ptCount val="1"/>
                <c:pt idx="0">
                  <c:v>一般・大学生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'４０,４１図書館、美術館'!$I$37:$I$41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'４０,４１図書館、美術館'!$N$37:$N$41</c:f>
              <c:numCache>
                <c:formatCode>#,##0_);[Red]\(#,##0\)</c:formatCode>
                <c:ptCount val="5"/>
                <c:pt idx="0">
                  <c:v>6515</c:v>
                </c:pt>
                <c:pt idx="1">
                  <c:v>6192</c:v>
                </c:pt>
                <c:pt idx="2">
                  <c:v>3982</c:v>
                </c:pt>
                <c:pt idx="3">
                  <c:v>3461</c:v>
                </c:pt>
                <c:pt idx="4">
                  <c:v>13791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6-4038-84A2-6847370FFEAB}"/>
            </c:ext>
          </c:extLst>
        </c:ser>
        <c:ser>
          <c:idx val="1"/>
          <c:order val="1"/>
          <c:tx>
            <c:strRef>
              <c:f>'４０,４１図書館、美術館'!$O$36</c:f>
              <c:strCache>
                <c:ptCount val="1"/>
                <c:pt idx="0">
                  <c:v>高校生以下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'４０,４１図書館、美術館'!$I$37:$I$41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'４０,４１図書館、美術館'!$O$37:$O$41</c:f>
              <c:numCache>
                <c:formatCode>#,##0_);[Red]\(#,##0\)</c:formatCode>
                <c:ptCount val="5"/>
                <c:pt idx="0">
                  <c:v>1650</c:v>
                </c:pt>
                <c:pt idx="1">
                  <c:v>1320</c:v>
                </c:pt>
                <c:pt idx="2">
                  <c:v>907</c:v>
                </c:pt>
                <c:pt idx="3">
                  <c:v>388</c:v>
                </c:pt>
                <c:pt idx="4">
                  <c:v>4189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6-4038-84A2-6847370FFE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9"/>
        <c:overlap val="100"/>
        <c:axId val="122229888"/>
        <c:axId val="122231424"/>
        <c:extLst/>
      </c:barChart>
      <c:barChart>
        <c:barDir val="col"/>
        <c:grouping val="stacked"/>
        <c:varyColors val="0"/>
        <c:ser>
          <c:idx val="2"/>
          <c:order val="2"/>
          <c:tx>
            <c:strRef>
              <c:f>'４０,４１図書館、美術館'!$P$36</c:f>
              <c:strCache>
                <c:ptCount val="1"/>
                <c:pt idx="0">
                  <c:v>計</c:v>
                </c:pt>
              </c:strCache>
              <c:extLst xmlns:c15="http://schemas.microsoft.com/office/drawing/2012/chart"/>
            </c:strRef>
          </c:tx>
          <c:spPr>
            <a:noFill/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540242586643092E-6"/>
                  <c:y val="-0.213816884772645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CE-4B00-B822-868531B50C39}"/>
                </c:ext>
              </c:extLst>
            </c:dLbl>
            <c:dLbl>
              <c:idx val="1"/>
              <c:layout>
                <c:manualLayout>
                  <c:x val="-2.6085286496711509E-6"/>
                  <c:y val="-0.203170525980103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CE-4B00-B822-868531B50C39}"/>
                </c:ext>
              </c:extLst>
            </c:dLbl>
            <c:dLbl>
              <c:idx val="2"/>
              <c:layout>
                <c:manualLayout>
                  <c:x val="0"/>
                  <c:y val="-0.148369012135013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CE-4B00-B822-868531B50C39}"/>
                </c:ext>
              </c:extLst>
            </c:dLbl>
            <c:dLbl>
              <c:idx val="3"/>
              <c:layout>
                <c:manualLayout>
                  <c:x val="0"/>
                  <c:y val="-0.134683707808334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CE-4B00-B822-868531B50C39}"/>
                </c:ext>
              </c:extLst>
            </c:dLbl>
            <c:dLbl>
              <c:idx val="4"/>
              <c:layout>
                <c:manualLayout>
                  <c:x val="7.5918175560456934E-17"/>
                  <c:y val="-0.41121278894045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CE-4B00-B822-868531B50C3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'４０,４１図書館、美術館'!$I$37:$I$41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  <c:extLst xmlns:c15="http://schemas.microsoft.com/office/drawing/2012/chart"/>
            </c:strRef>
          </c:cat>
          <c:val>
            <c:numRef>
              <c:f>'４０,４１図書館、美術館'!$P$37:$P$41</c:f>
              <c:numCache>
                <c:formatCode>#,##0_);[Red]\(#,##0\)</c:formatCode>
                <c:ptCount val="5"/>
                <c:pt idx="0">
                  <c:v>8165</c:v>
                </c:pt>
                <c:pt idx="1">
                  <c:v>7512</c:v>
                </c:pt>
                <c:pt idx="2">
                  <c:v>4889</c:v>
                </c:pt>
                <c:pt idx="3">
                  <c:v>3849</c:v>
                </c:pt>
                <c:pt idx="4">
                  <c:v>17980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1C5-4467-B424-930BEFAEE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713333800"/>
        <c:axId val="713338064"/>
      </c:barChart>
      <c:catAx>
        <c:axId val="12222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231424"/>
        <c:crosses val="autoZero"/>
        <c:auto val="1"/>
        <c:lblAlgn val="ctr"/>
        <c:lblOffset val="100"/>
        <c:noMultiLvlLbl val="0"/>
      </c:catAx>
      <c:valAx>
        <c:axId val="12223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229888"/>
        <c:crosses val="autoZero"/>
        <c:crossBetween val="between"/>
      </c:valAx>
      <c:valAx>
        <c:axId val="713338064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3333800"/>
        <c:crosses val="max"/>
        <c:crossBetween val="between"/>
      </c:valAx>
      <c:catAx>
        <c:axId val="713333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3338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新規求職者数と有効求人倍率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'4２,4３求人、産業別'!$Z$6</c:f>
              <c:strCache>
                <c:ptCount val="1"/>
                <c:pt idx="0">
                  <c:v>新規求職者数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0"/>
              <c:layout>
                <c:manualLayout>
                  <c:x val="-1.9953052196399175E-3"/>
                  <c:y val="0.161969626426783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B5-48E7-BFF2-9A86998F2AFB}"/>
                </c:ext>
              </c:extLst>
            </c:dLbl>
            <c:dLbl>
              <c:idx val="1"/>
              <c:layout>
                <c:manualLayout>
                  <c:x val="-3.6709433043801555E-17"/>
                  <c:y val="0.184793442044352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B5-48E7-BFF2-9A86998F2AFB}"/>
                </c:ext>
              </c:extLst>
            </c:dLbl>
            <c:dLbl>
              <c:idx val="2"/>
              <c:layout>
                <c:manualLayout>
                  <c:x val="0"/>
                  <c:y val="0.187296141771522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B5-48E7-BFF2-9A86998F2AFB}"/>
                </c:ext>
              </c:extLst>
            </c:dLbl>
            <c:dLbl>
              <c:idx val="4"/>
              <c:layout>
                <c:manualLayout>
                  <c:x val="0"/>
                  <c:y val="0.259210971015200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AA-491E-B107-A2D1D0CC0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'4２,4３求人、産業別'!$N$7:$N$11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'4２,4３求人、産業別'!$Z$7:$Z$11</c:f>
              <c:numCache>
                <c:formatCode>#,##0_);[Red]\(#,##0\)</c:formatCode>
                <c:ptCount val="5"/>
                <c:pt idx="0">
                  <c:v>8135</c:v>
                </c:pt>
                <c:pt idx="1">
                  <c:v>7418</c:v>
                </c:pt>
                <c:pt idx="2">
                  <c:v>7212</c:v>
                </c:pt>
                <c:pt idx="3">
                  <c:v>7372</c:v>
                </c:pt>
                <c:pt idx="4">
                  <c:v>7510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C-4858-8216-41D827DD3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3354112"/>
        <c:axId val="123364096"/>
      </c:barChart>
      <c:lineChart>
        <c:grouping val="standard"/>
        <c:varyColors val="0"/>
        <c:ser>
          <c:idx val="1"/>
          <c:order val="1"/>
          <c:tx>
            <c:strRef>
              <c:f>'4２,4３求人、産業別'!$AA$6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7410405218486191E-2"/>
                  <c:y val="3.8488784476042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B5-48E7-BFF2-9A86998F2AFB}"/>
                </c:ext>
              </c:extLst>
            </c:dLbl>
            <c:dLbl>
              <c:idx val="1"/>
              <c:layout>
                <c:manualLayout>
                  <c:x val="1.7410405218486191E-2"/>
                  <c:y val="4.1672306765210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B5-48E7-BFF2-9A86998F2AFB}"/>
                </c:ext>
              </c:extLst>
            </c:dLbl>
            <c:dLbl>
              <c:idx val="2"/>
              <c:layout>
                <c:manualLayout>
                  <c:x val="1.3476165764930034E-2"/>
                  <c:y val="-3.758886707748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B5-48E7-BFF2-9A86998F2AFB}"/>
                </c:ext>
              </c:extLst>
            </c:dLbl>
            <c:dLbl>
              <c:idx val="4"/>
              <c:layout>
                <c:manualLayout>
                  <c:x val="2.336109635580268E-2"/>
                  <c:y val="-2.1798417415803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B5-48E7-BFF2-9A86998F2A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'4２,4３求人、産業別'!$N$7:$N$11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'4２,4３求人、産業別'!$AA$7:$AA$11</c:f>
              <c:numCache>
                <c:formatCode>0.00_ </c:formatCode>
                <c:ptCount val="5"/>
                <c:pt idx="0">
                  <c:v>1.73</c:v>
                </c:pt>
                <c:pt idx="1">
                  <c:v>2.87</c:v>
                </c:pt>
                <c:pt idx="2">
                  <c:v>4.2300000000000004</c:v>
                </c:pt>
                <c:pt idx="3">
                  <c:v>3.59</c:v>
                </c:pt>
                <c:pt idx="4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C-4858-8216-41D827DD3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75616"/>
        <c:axId val="123365632"/>
      </c:lineChart>
      <c:catAx>
        <c:axId val="12335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364096"/>
        <c:crosses val="autoZero"/>
        <c:auto val="1"/>
        <c:lblAlgn val="ctr"/>
        <c:lblOffset val="100"/>
        <c:noMultiLvlLbl val="0"/>
      </c:catAx>
      <c:valAx>
        <c:axId val="123364096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354112"/>
        <c:crosses val="autoZero"/>
        <c:crossBetween val="between"/>
        <c:majorUnit val="1000"/>
      </c:valAx>
      <c:valAx>
        <c:axId val="123365632"/>
        <c:scaling>
          <c:orientation val="minMax"/>
        </c:scaling>
        <c:delete val="0"/>
        <c:axPos val="r"/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3375616"/>
        <c:crosses val="max"/>
        <c:crossBetween val="between"/>
        <c:majorUnit val="1.5"/>
      </c:valAx>
      <c:catAx>
        <c:axId val="123375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36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産業別新規求人状況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200533815940911"/>
          <c:y val="6.8407910903253932E-2"/>
          <c:w val="0.74343535975676645"/>
          <c:h val="0.857398132514984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'4２,4３求人、産業別'!$P$17:$P$18</c:f>
              <c:strCache>
                <c:ptCount val="2"/>
                <c:pt idx="0">
                  <c:v>農林
漁業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3643957559515416E-2"/>
                  <c:y val="-2.82250846449478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C-4EEA-913F-F2F86E12425F}"/>
                </c:ext>
              </c:extLst>
            </c:dLbl>
            <c:dLbl>
              <c:idx val="1"/>
              <c:layout>
                <c:manualLayout>
                  <c:x val="5.9711316940147634E-2"/>
                  <c:y val="-1.7961417501330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C-4EEA-913F-F2F86E12425F}"/>
                </c:ext>
              </c:extLst>
            </c:dLbl>
            <c:dLbl>
              <c:idx val="2"/>
              <c:layout>
                <c:manualLayout>
                  <c:x val="6.3692071402824069E-2"/>
                  <c:y val="-2.05273342872347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C-4EEA-913F-F2F86E12425F}"/>
                </c:ext>
              </c:extLst>
            </c:dLbl>
            <c:dLbl>
              <c:idx val="3"/>
              <c:layout>
                <c:manualLayout>
                  <c:x val="6.1701694171485744E-2"/>
                  <c:y val="-2.05273342872347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C-4EEA-913F-F2F86E12425F}"/>
                </c:ext>
              </c:extLst>
            </c:dLbl>
            <c:dLbl>
              <c:idx val="4"/>
              <c:layout>
                <c:manualLayout>
                  <c:x val="5.7720939708809378E-2"/>
                  <c:y val="-1.7961417501330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C-4EEA-913F-F2F86E12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'4２,4３求人、産業別'!$P$19:$P$23</c:f>
              <c:numCache>
                <c:formatCode>_(* #,##0_);_(* \(#,##0\);_(* "-"_);_(@_)</c:formatCode>
                <c:ptCount val="5"/>
                <c:pt idx="0">
                  <c:v>61</c:v>
                </c:pt>
                <c:pt idx="1">
                  <c:v>95</c:v>
                </c:pt>
                <c:pt idx="2">
                  <c:v>69</c:v>
                </c:pt>
                <c:pt idx="3">
                  <c:v>31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3-464E-BFEA-3799F971953B}"/>
            </c:ext>
          </c:extLst>
        </c:ser>
        <c:ser>
          <c:idx val="2"/>
          <c:order val="2"/>
          <c:tx>
            <c:strRef>
              <c:f>'4２,4３求人、産業別'!$Q$17:$Q$18</c:f>
              <c:strCache>
                <c:ptCount val="2"/>
                <c:pt idx="0">
                  <c:v>建設業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'4２,4３求人、産業別'!$Q$19:$Q$23</c:f>
              <c:numCache>
                <c:formatCode>_(* #,##0_);_(* \(#,##0\);_(* "-"_);_(@_)</c:formatCode>
                <c:ptCount val="5"/>
                <c:pt idx="0">
                  <c:v>958</c:v>
                </c:pt>
                <c:pt idx="1">
                  <c:v>867</c:v>
                </c:pt>
                <c:pt idx="2">
                  <c:v>841</c:v>
                </c:pt>
                <c:pt idx="3">
                  <c:v>725</c:v>
                </c:pt>
                <c:pt idx="4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3-464E-BFEA-3799F971953B}"/>
            </c:ext>
          </c:extLst>
        </c:ser>
        <c:ser>
          <c:idx val="3"/>
          <c:order val="3"/>
          <c:tx>
            <c:strRef>
              <c:f>'4２,4３求人、産業別'!$R$17:$R$18</c:f>
              <c:strCache>
                <c:ptCount val="2"/>
                <c:pt idx="0">
                  <c:v>製造業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'4２,4３求人、産業別'!$R$19:$R$23</c:f>
              <c:numCache>
                <c:formatCode>_(* #,##0_);_(* \(#,##0\);_(* "-"_);_(@_)</c:formatCode>
                <c:ptCount val="5"/>
                <c:pt idx="0">
                  <c:v>1993</c:v>
                </c:pt>
                <c:pt idx="1">
                  <c:v>2300</c:v>
                </c:pt>
                <c:pt idx="2">
                  <c:v>2592</c:v>
                </c:pt>
                <c:pt idx="3">
                  <c:v>1998</c:v>
                </c:pt>
                <c:pt idx="4">
                  <c:v>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3-464E-BFEA-3799F971953B}"/>
            </c:ext>
          </c:extLst>
        </c:ser>
        <c:ser>
          <c:idx val="4"/>
          <c:order val="4"/>
          <c:tx>
            <c:strRef>
              <c:f>'4２,4３求人、産業別'!$S$17:$S$18</c:f>
              <c:strCache>
                <c:ptCount val="2"/>
                <c:pt idx="0">
                  <c:v>運輸・
通信業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'4２,4３求人、産業別'!$S$19:$S$23</c:f>
              <c:numCache>
                <c:formatCode>_(* #,##0_);_(* \(#,##0\);_(* "-"_);_(@_)</c:formatCode>
                <c:ptCount val="5"/>
                <c:pt idx="0">
                  <c:v>984</c:v>
                </c:pt>
                <c:pt idx="1">
                  <c:v>1459</c:v>
                </c:pt>
                <c:pt idx="2">
                  <c:v>1623</c:v>
                </c:pt>
                <c:pt idx="3">
                  <c:v>1309</c:v>
                </c:pt>
                <c:pt idx="4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43-464E-BFEA-3799F971953B}"/>
            </c:ext>
          </c:extLst>
        </c:ser>
        <c:ser>
          <c:idx val="5"/>
          <c:order val="5"/>
          <c:tx>
            <c:strRef>
              <c:f>'4２,4３求人、産業別'!$T$17:$T$18</c:f>
              <c:strCache>
                <c:ptCount val="2"/>
                <c:pt idx="0">
                  <c:v>卸売・
小売業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38815490463447E-3"/>
                  <c:y val="2.766139111481514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43-464E-BFEA-3799F971953B}"/>
                </c:ext>
              </c:extLst>
            </c:dLbl>
            <c:dLbl>
              <c:idx val="1"/>
              <c:layout>
                <c:manualLayout>
                  <c:x val="2.0413120817464802E-3"/>
                  <c:y val="-1.2183053715750567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43-464E-BFEA-3799F971953B}"/>
                </c:ext>
              </c:extLst>
            </c:dLbl>
            <c:dLbl>
              <c:idx val="2"/>
              <c:layout>
                <c:manualLayout>
                  <c:x val="5.0621405174980801E-5"/>
                  <c:y val="2.7881615468881893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43-464E-BFEA-3799F971953B}"/>
                </c:ext>
              </c:extLst>
            </c:dLbl>
            <c:dLbl>
              <c:idx val="3"/>
              <c:layout>
                <c:manualLayout>
                  <c:x val="2.0400583008133902E-3"/>
                  <c:y val="2.656431015832218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43-464E-BFEA-3799F971953B}"/>
                </c:ext>
              </c:extLst>
            </c:dLbl>
            <c:dLbl>
              <c:idx val="4"/>
              <c:layout>
                <c:manualLayout>
                  <c:x val="1.0400112840283982E-3"/>
                  <c:y val="1.202546197614384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43-464E-BFEA-3799F97195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'4２,4３求人、産業別'!$T$19:$T$23</c:f>
              <c:numCache>
                <c:formatCode>_(* #,##0_);_(* \(#,##0\);_(* "-"_);_(@_)</c:formatCode>
                <c:ptCount val="5"/>
                <c:pt idx="0">
                  <c:v>921</c:v>
                </c:pt>
                <c:pt idx="1">
                  <c:v>855</c:v>
                </c:pt>
                <c:pt idx="2">
                  <c:v>960</c:v>
                </c:pt>
                <c:pt idx="3">
                  <c:v>786</c:v>
                </c:pt>
                <c:pt idx="4">
                  <c:v>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43-464E-BFEA-3799F971953B}"/>
            </c:ext>
          </c:extLst>
        </c:ser>
        <c:ser>
          <c:idx val="6"/>
          <c:order val="6"/>
          <c:tx>
            <c:strRef>
              <c:f>'4２,4３求人、産業別'!$U$17:$U$18</c:f>
              <c:strCache>
                <c:ptCount val="2"/>
                <c:pt idx="0">
                  <c:v>金融･
保険
不動産業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3694735687307E-2"/>
                  <c:y val="2.55959291225088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C7-4306-9DF9-679B567CA4B8}"/>
                </c:ext>
              </c:extLst>
            </c:dLbl>
            <c:dLbl>
              <c:idx val="1"/>
              <c:layout>
                <c:manualLayout>
                  <c:x val="7.1704358455968703E-2"/>
                  <c:y val="2.04683384052280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7-4306-9DF9-679B567CA4B8}"/>
                </c:ext>
              </c:extLst>
            </c:dLbl>
            <c:dLbl>
              <c:idx val="2"/>
              <c:layout>
                <c:manualLayout>
                  <c:x val="7.1704201733352138E-2"/>
                  <c:y val="2.5607647482633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C7-4306-9DF9-679B567CA4B8}"/>
                </c:ext>
              </c:extLst>
            </c:dLbl>
            <c:dLbl>
              <c:idx val="3"/>
              <c:layout>
                <c:manualLayout>
                  <c:x val="6.9712570721080613E-2"/>
                  <c:y val="2.5502182241512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C7-4306-9DF9-679B567CA4B8}"/>
                </c:ext>
              </c:extLst>
            </c:dLbl>
            <c:dLbl>
              <c:idx val="4"/>
              <c:layout>
                <c:manualLayout>
                  <c:x val="6.3737050793799904E-2"/>
                  <c:y val="1.27974594595249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C7-4306-9DF9-679B567CA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'4２,4３求人、産業別'!$U$19:$U$23</c:f>
              <c:numCache>
                <c:formatCode>_(* #,##0_);_(* \(#,##0\);_(* "-"_);_(@_)</c:formatCode>
                <c:ptCount val="5"/>
                <c:pt idx="0">
                  <c:v>230</c:v>
                </c:pt>
                <c:pt idx="1">
                  <c:v>217</c:v>
                </c:pt>
                <c:pt idx="2">
                  <c:v>264</c:v>
                </c:pt>
                <c:pt idx="3">
                  <c:v>289</c:v>
                </c:pt>
                <c:pt idx="4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43-464E-BFEA-3799F971953B}"/>
            </c:ext>
          </c:extLst>
        </c:ser>
        <c:ser>
          <c:idx val="7"/>
          <c:order val="7"/>
          <c:tx>
            <c:strRef>
              <c:f>'4２,4３求人、産業別'!$V$17:$V$18</c:f>
              <c:strCache>
                <c:ptCount val="2"/>
                <c:pt idx="0">
                  <c:v>宿泊業・
飲食
サービス業</c:v>
                </c:pt>
              </c:strCache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165358032817716E-2"/>
                  <c:y val="-1.02636671436173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AC-4EEA-913F-F2F86E12425F}"/>
                </c:ext>
              </c:extLst>
            </c:dLbl>
            <c:dLbl>
              <c:idx val="1"/>
              <c:layout>
                <c:manualLayout>
                  <c:x val="7.5634334790853672E-2"/>
                  <c:y val="-1.28295839295217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AC-4EEA-913F-F2F86E12425F}"/>
                </c:ext>
              </c:extLst>
            </c:dLbl>
            <c:dLbl>
              <c:idx val="2"/>
              <c:layout>
                <c:manualLayout>
                  <c:x val="7.364395755951534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AC-4EEA-913F-F2F86E12425F}"/>
                </c:ext>
              </c:extLst>
            </c:dLbl>
            <c:dLbl>
              <c:idx val="3"/>
              <c:layout>
                <c:manualLayout>
                  <c:x val="7.3643957559515416E-2"/>
                  <c:y val="-1.28295839295218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AC-4EEA-913F-F2F86E12425F}"/>
                </c:ext>
              </c:extLst>
            </c:dLbl>
            <c:dLbl>
              <c:idx val="4"/>
              <c:layout>
                <c:manualLayout>
                  <c:x val="6.7672825865500649E-2"/>
                  <c:y val="-1.28295839295218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AC-4EEA-913F-F2F86E124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'4２,4３求人、産業別'!$V$19:$V$23</c:f>
              <c:numCache>
                <c:formatCode>_(* #,##0_);_(* \(#,##0\);_(* "-"_);_(@_)</c:formatCode>
                <c:ptCount val="5"/>
                <c:pt idx="0">
                  <c:v>165</c:v>
                </c:pt>
                <c:pt idx="1">
                  <c:v>163</c:v>
                </c:pt>
                <c:pt idx="2">
                  <c:v>141</c:v>
                </c:pt>
                <c:pt idx="3">
                  <c:v>115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43-464E-BFEA-3799F971953B}"/>
            </c:ext>
          </c:extLst>
        </c:ser>
        <c:ser>
          <c:idx val="8"/>
          <c:order val="8"/>
          <c:tx>
            <c:strRef>
              <c:f>'4２,4３求人、産業別'!$W$17:$W$18</c:f>
              <c:strCache>
                <c:ptCount val="2"/>
                <c:pt idx="0">
                  <c:v>その他
サービス業</c:v>
                </c:pt>
              </c:strCache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'4２,4３求人、産業別'!$W$19:$W$23</c:f>
              <c:numCache>
                <c:formatCode>_(* #,##0_);_(* \(#,##0\);_(* "-"_);_(@_)</c:formatCode>
                <c:ptCount val="5"/>
                <c:pt idx="0">
                  <c:v>1941</c:v>
                </c:pt>
                <c:pt idx="1">
                  <c:v>3037</c:v>
                </c:pt>
                <c:pt idx="2">
                  <c:v>3072</c:v>
                </c:pt>
                <c:pt idx="3">
                  <c:v>2221</c:v>
                </c:pt>
                <c:pt idx="4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43-464E-BFEA-3799F971953B}"/>
            </c:ext>
          </c:extLst>
        </c:ser>
        <c:ser>
          <c:idx val="9"/>
          <c:order val="9"/>
          <c:tx>
            <c:strRef>
              <c:f>'4２,4３求人、産業別'!$X$17:$X$18</c:f>
              <c:strCache>
                <c:ptCount val="2"/>
                <c:pt idx="0">
                  <c:v>医療・
福祉</c:v>
                </c:pt>
              </c:strCache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4501263844024175E-6"/>
                  <c:y val="4.0283373248546807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43-464E-BFEA-3799F971953B}"/>
                </c:ext>
              </c:extLst>
            </c:dLbl>
            <c:dLbl>
              <c:idx val="1"/>
              <c:layout>
                <c:manualLayout>
                  <c:x val="3.4501263844024175E-6"/>
                  <c:y val="3.355609007892408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43-464E-BFEA-3799F971953B}"/>
                </c:ext>
              </c:extLst>
            </c:dLbl>
            <c:dLbl>
              <c:idx val="2"/>
              <c:layout>
                <c:manualLayout>
                  <c:x val="3.7637742375299101E-6"/>
                  <c:y val="2.684888835159874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43-464E-BFEA-3799F971953B}"/>
                </c:ext>
              </c:extLst>
            </c:dLbl>
            <c:dLbl>
              <c:idx val="3"/>
              <c:layout>
                <c:manualLayout>
                  <c:x val="3.763774237602937E-6"/>
                  <c:y val="2.014168662427340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43-464E-BFEA-3799F971953B}"/>
                </c:ext>
              </c:extLst>
            </c:dLbl>
            <c:dLbl>
              <c:idx val="4"/>
              <c:layout>
                <c:manualLayout>
                  <c:x val="3.7637742375299101E-6"/>
                  <c:y val="1.343448489694806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43-464E-BFEA-3799F97195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'4２,4３求人、産業別'!$X$19:$X$23</c:f>
              <c:numCache>
                <c:formatCode>_(* #,##0_);_(* \(#,##0\);_(* "-"_);_(@_)</c:formatCode>
                <c:ptCount val="5"/>
                <c:pt idx="0">
                  <c:v>1889</c:v>
                </c:pt>
                <c:pt idx="1">
                  <c:v>1950</c:v>
                </c:pt>
                <c:pt idx="2">
                  <c:v>2021</c:v>
                </c:pt>
                <c:pt idx="3">
                  <c:v>1857</c:v>
                </c:pt>
                <c:pt idx="4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43-464E-BFEA-3799F971953B}"/>
            </c:ext>
          </c:extLst>
        </c:ser>
        <c:ser>
          <c:idx val="10"/>
          <c:order val="10"/>
          <c:tx>
            <c:strRef>
              <c:f>'4２,4３求人、産業別'!$Y$17:$Y$18</c:f>
              <c:strCache>
                <c:ptCount val="2"/>
                <c:pt idx="0">
                  <c:v>その他</c:v>
                </c:pt>
              </c:strCache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'4２,4３求人、産業別'!$Y$19:$Y$23</c:f>
              <c:numCache>
                <c:formatCode>_(* #,##0_);_(* \(#,##0\);_(* "-"_);_(@_)</c:formatCode>
                <c:ptCount val="5"/>
                <c:pt idx="0">
                  <c:v>750</c:v>
                </c:pt>
                <c:pt idx="1">
                  <c:v>741</c:v>
                </c:pt>
                <c:pt idx="2">
                  <c:v>904</c:v>
                </c:pt>
                <c:pt idx="3">
                  <c:v>628</c:v>
                </c:pt>
                <c:pt idx="4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C-4EEA-913F-F2F86E1242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70"/>
        <c:overlap val="100"/>
        <c:axId val="125920384"/>
        <c:axId val="125921920"/>
      </c:barChart>
      <c:barChart>
        <c:barDir val="col"/>
        <c:grouping val="stacked"/>
        <c:varyColors val="0"/>
        <c:ser>
          <c:idx val="0"/>
          <c:order val="0"/>
          <c:tx>
            <c:strRef>
              <c:f>'4２,4３求人、産業別'!$O$17:$O$18</c:f>
              <c:strCache>
                <c:ptCount val="2"/>
                <c:pt idx="0">
                  <c:v>総  数</c:v>
                </c:pt>
              </c:strCache>
            </c:strRef>
          </c:tx>
          <c:spPr>
            <a:noFill/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38848505444390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43-464E-BFEA-3799F971953B}"/>
                </c:ext>
              </c:extLst>
            </c:dLbl>
            <c:dLbl>
              <c:idx val="1"/>
              <c:layout>
                <c:manualLayout>
                  <c:x val="-3.6489827707597852E-17"/>
                  <c:y val="-0.391156032389547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43-464E-BFEA-3799F971953B}"/>
                </c:ext>
              </c:extLst>
            </c:dLbl>
            <c:dLbl>
              <c:idx val="2"/>
              <c:layout>
                <c:manualLayout>
                  <c:x val="-7.2979655415195705E-17"/>
                  <c:y val="-0.410613157132299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43-464E-BFEA-3799F971953B}"/>
                </c:ext>
              </c:extLst>
            </c:dLbl>
            <c:dLbl>
              <c:idx val="3"/>
              <c:layout>
                <c:manualLayout>
                  <c:x val="-7.2979655415195705E-17"/>
                  <c:y val="-0.335768193057154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43-464E-BFEA-3799F971953B}"/>
                </c:ext>
              </c:extLst>
            </c:dLbl>
            <c:dLbl>
              <c:idx val="4"/>
              <c:layout>
                <c:manualLayout>
                  <c:x val="-5.0151237325058377E-6"/>
                  <c:y val="-0.282337723946953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43-464E-BFEA-3799F971953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'4２,4３求人、産業別'!$N$19:$N$23</c:f>
              <c:strCache>
                <c:ptCount val="5"/>
                <c:pt idx="0">
                  <c:v>2016（平28）</c:v>
                </c:pt>
                <c:pt idx="1">
                  <c:v>2017（平29）</c:v>
                </c:pt>
                <c:pt idx="2">
                  <c:v>2018（平30）</c:v>
                </c:pt>
                <c:pt idx="3">
                  <c:v>2019（令元）</c:v>
                </c:pt>
                <c:pt idx="4">
                  <c:v>2020（令2）</c:v>
                </c:pt>
              </c:strCache>
            </c:strRef>
          </c:cat>
          <c:val>
            <c:numRef>
              <c:f>'4２,4３求人、産業別'!$O$19:$O$23</c:f>
              <c:numCache>
                <c:formatCode>_(* #,##0_);_(* \(#,##0\);_(* "-"_);_(@_)</c:formatCode>
                <c:ptCount val="5"/>
                <c:pt idx="0">
                  <c:v>9892</c:v>
                </c:pt>
                <c:pt idx="1">
                  <c:v>11684</c:v>
                </c:pt>
                <c:pt idx="2">
                  <c:v>12487</c:v>
                </c:pt>
                <c:pt idx="3">
                  <c:v>9959</c:v>
                </c:pt>
                <c:pt idx="4">
                  <c:v>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3-464E-BFEA-3799F971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overlap val="100"/>
        <c:axId val="619161976"/>
        <c:axId val="619170832"/>
      </c:barChart>
      <c:catAx>
        <c:axId val="12592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921920"/>
        <c:crosses val="autoZero"/>
        <c:auto val="1"/>
        <c:lblAlgn val="ctr"/>
        <c:lblOffset val="100"/>
        <c:noMultiLvlLbl val="0"/>
      </c:catAx>
      <c:valAx>
        <c:axId val="125921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920384"/>
        <c:crosses val="autoZero"/>
        <c:crossBetween val="between"/>
      </c:valAx>
      <c:valAx>
        <c:axId val="619170832"/>
        <c:scaling>
          <c:orientation val="minMax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619161976"/>
        <c:crosses val="max"/>
        <c:crossBetween val="between"/>
      </c:valAx>
      <c:catAx>
        <c:axId val="619161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170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424022716528627"/>
          <c:y val="5.070001669423016E-2"/>
          <c:w val="0.1158459590045844"/>
          <c:h val="0.91741200199049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283689513550295"/>
          <c:y val="2.9173484080403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2620143063702157E-2"/>
          <c:y val="0.11394432408394174"/>
          <c:w val="0.87352730506670728"/>
          <c:h val="0.74353087121895323"/>
        </c:manualLayout>
      </c:layout>
      <c:lineChart>
        <c:grouping val="standard"/>
        <c:varyColors val="0"/>
        <c:ser>
          <c:idx val="0"/>
          <c:order val="0"/>
          <c:tx>
            <c:strRef>
              <c:f>'4４,4５犯罪、事故'!$AG$18</c:f>
              <c:strCache>
                <c:ptCount val="1"/>
                <c:pt idx="0">
                  <c:v>交通事故発生件数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'4４,4５犯罪、事故'!$AH$17:$CO$17</c:f>
              <c:numCache>
                <c:formatCode>[$-411]yyyy"年"\ m"月"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'4４,4５犯罪、事故'!$AH$18:$CO$18</c:f>
              <c:numCache>
                <c:formatCode>#,##0;\-#,##0;\-</c:formatCode>
                <c:ptCount val="60"/>
                <c:pt idx="0">
                  <c:v>45</c:v>
                </c:pt>
                <c:pt idx="1">
                  <c:v>50</c:v>
                </c:pt>
                <c:pt idx="2">
                  <c:v>82</c:v>
                </c:pt>
                <c:pt idx="3">
                  <c:v>63</c:v>
                </c:pt>
                <c:pt idx="4">
                  <c:v>46</c:v>
                </c:pt>
                <c:pt idx="5">
                  <c:v>64</c:v>
                </c:pt>
                <c:pt idx="6">
                  <c:v>68</c:v>
                </c:pt>
                <c:pt idx="7">
                  <c:v>73</c:v>
                </c:pt>
                <c:pt idx="8">
                  <c:v>65</c:v>
                </c:pt>
                <c:pt idx="9">
                  <c:v>68</c:v>
                </c:pt>
                <c:pt idx="10">
                  <c:v>78</c:v>
                </c:pt>
                <c:pt idx="11">
                  <c:v>68</c:v>
                </c:pt>
                <c:pt idx="12">
                  <c:v>41</c:v>
                </c:pt>
                <c:pt idx="13">
                  <c:v>64</c:v>
                </c:pt>
                <c:pt idx="14">
                  <c:v>63</c:v>
                </c:pt>
                <c:pt idx="15">
                  <c:v>53</c:v>
                </c:pt>
                <c:pt idx="16">
                  <c:v>49</c:v>
                </c:pt>
                <c:pt idx="17">
                  <c:v>51</c:v>
                </c:pt>
                <c:pt idx="18">
                  <c:v>44</c:v>
                </c:pt>
                <c:pt idx="19">
                  <c:v>57</c:v>
                </c:pt>
                <c:pt idx="20">
                  <c:v>60</c:v>
                </c:pt>
                <c:pt idx="21">
                  <c:v>55</c:v>
                </c:pt>
                <c:pt idx="22">
                  <c:v>51</c:v>
                </c:pt>
                <c:pt idx="23">
                  <c:v>62</c:v>
                </c:pt>
                <c:pt idx="24">
                  <c:v>50</c:v>
                </c:pt>
                <c:pt idx="25">
                  <c:v>35</c:v>
                </c:pt>
                <c:pt idx="26">
                  <c:v>48</c:v>
                </c:pt>
                <c:pt idx="27">
                  <c:v>33</c:v>
                </c:pt>
                <c:pt idx="28">
                  <c:v>34</c:v>
                </c:pt>
                <c:pt idx="29">
                  <c:v>50</c:v>
                </c:pt>
                <c:pt idx="30">
                  <c:v>46</c:v>
                </c:pt>
                <c:pt idx="31">
                  <c:v>50</c:v>
                </c:pt>
                <c:pt idx="32">
                  <c:v>43</c:v>
                </c:pt>
                <c:pt idx="33">
                  <c:v>55</c:v>
                </c:pt>
                <c:pt idx="34">
                  <c:v>67</c:v>
                </c:pt>
                <c:pt idx="35">
                  <c:v>65</c:v>
                </c:pt>
                <c:pt idx="36">
                  <c:v>45</c:v>
                </c:pt>
                <c:pt idx="37">
                  <c:v>37</c:v>
                </c:pt>
                <c:pt idx="38">
                  <c:v>47</c:v>
                </c:pt>
                <c:pt idx="39">
                  <c:v>48</c:v>
                </c:pt>
                <c:pt idx="40">
                  <c:v>33</c:v>
                </c:pt>
                <c:pt idx="41">
                  <c:v>52</c:v>
                </c:pt>
                <c:pt idx="42">
                  <c:v>50</c:v>
                </c:pt>
                <c:pt idx="43">
                  <c:v>37</c:v>
                </c:pt>
                <c:pt idx="44">
                  <c:v>47</c:v>
                </c:pt>
                <c:pt idx="45">
                  <c:v>39</c:v>
                </c:pt>
                <c:pt idx="46">
                  <c:v>36</c:v>
                </c:pt>
                <c:pt idx="47">
                  <c:v>38</c:v>
                </c:pt>
                <c:pt idx="48">
                  <c:v>24</c:v>
                </c:pt>
                <c:pt idx="49">
                  <c:v>26</c:v>
                </c:pt>
                <c:pt idx="50">
                  <c:v>37</c:v>
                </c:pt>
                <c:pt idx="51">
                  <c:v>14</c:v>
                </c:pt>
                <c:pt idx="52">
                  <c:v>18</c:v>
                </c:pt>
                <c:pt idx="53">
                  <c:v>23</c:v>
                </c:pt>
                <c:pt idx="54">
                  <c:v>23</c:v>
                </c:pt>
                <c:pt idx="55">
                  <c:v>25</c:v>
                </c:pt>
                <c:pt idx="56">
                  <c:v>24</c:v>
                </c:pt>
                <c:pt idx="57">
                  <c:v>33</c:v>
                </c:pt>
                <c:pt idx="58">
                  <c:v>32</c:v>
                </c:pt>
                <c:pt idx="5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3-4D7B-A342-967E90FA3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539840"/>
        <c:axId val="125541376"/>
      </c:lineChart>
      <c:dateAx>
        <c:axId val="125539840"/>
        <c:scaling>
          <c:orientation val="minMax"/>
          <c:max val="44166"/>
          <c:min val="42736"/>
        </c:scaling>
        <c:delete val="0"/>
        <c:axPos val="b"/>
        <c:numFmt formatCode="[$-411]yyyy&quot;年&quot;\ m&quot;月&quot;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541376"/>
        <c:crosses val="autoZero"/>
        <c:auto val="1"/>
        <c:lblOffset val="100"/>
        <c:baseTimeUnit val="months"/>
        <c:majorUnit val="6"/>
        <c:majorTimeUnit val="months"/>
        <c:minorUnit val="2"/>
        <c:minorTimeUnit val="months"/>
      </c:dateAx>
      <c:valAx>
        <c:axId val="12554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53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犯罪認知件数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58432477769517E-2"/>
          <c:y val="0.12095609696150419"/>
          <c:w val="0.7621175900051278"/>
          <c:h val="0.80512809929081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'4４,4５犯罪、事故'!$AH$5</c:f>
              <c:strCache>
                <c:ptCount val="1"/>
                <c:pt idx="0">
                  <c:v>凶  悪  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8162661653376583E-2"/>
                  <c:y val="-3.7829207543143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9B-4271-BD8B-97428D5C68BD}"/>
                </c:ext>
              </c:extLst>
            </c:dLbl>
            <c:dLbl>
              <c:idx val="1"/>
              <c:layout>
                <c:manualLayout>
                  <c:x val="7.4231902231292918E-2"/>
                  <c:y val="-3.77346702097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9B-4271-BD8B-97428D5C68BD}"/>
                </c:ext>
              </c:extLst>
            </c:dLbl>
            <c:dLbl>
              <c:idx val="2"/>
              <c:layout>
                <c:manualLayout>
                  <c:x val="6.8137514025067403E-2"/>
                  <c:y val="-3.7639898873133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9B-4271-BD8B-97428D5C68BD}"/>
                </c:ext>
              </c:extLst>
            </c:dLbl>
            <c:dLbl>
              <c:idx val="3"/>
              <c:layout>
                <c:manualLayout>
                  <c:x val="6.8126212793280891E-2"/>
                  <c:y val="-3.1881077650719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9B-4271-BD8B-97428D5C68BD}"/>
                </c:ext>
              </c:extLst>
            </c:dLbl>
            <c:dLbl>
              <c:idx val="4"/>
              <c:layout>
                <c:manualLayout>
                  <c:x val="6.8091672408806619E-2"/>
                  <c:y val="-3.7824761480435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9B-4271-BD8B-97428D5C6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'4４,4５犯罪、事故'!$AG$6:$AG$10</c:f>
              <c:strCache>
                <c:ptCount val="5"/>
                <c:pt idx="0">
                  <c:v>2016(平28)</c:v>
                </c:pt>
                <c:pt idx="1">
                  <c:v>2017(平29)</c:v>
                </c:pt>
                <c:pt idx="2">
                  <c:v>2018(平30)</c:v>
                </c:pt>
                <c:pt idx="3">
                  <c:v>2019(令元)</c:v>
                </c:pt>
                <c:pt idx="4">
                  <c:v>2020(令2)</c:v>
                </c:pt>
              </c:strCache>
            </c:strRef>
          </c:cat>
          <c:val>
            <c:numRef>
              <c:f>'4４,4５犯罪、事故'!$AH$6:$AH$10</c:f>
              <c:numCache>
                <c:formatCode>#,##0;\-#,##0;\-</c:formatCode>
                <c:ptCount val="5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B-4271-BD8B-97428D5C68BD}"/>
            </c:ext>
          </c:extLst>
        </c:ser>
        <c:ser>
          <c:idx val="1"/>
          <c:order val="1"/>
          <c:tx>
            <c:strRef>
              <c:f>'4４,4５犯罪、事故'!$AI$5</c:f>
              <c:strCache>
                <c:ptCount val="1"/>
                <c:pt idx="0">
                  <c:v>粗  暴  犯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'4４,4５犯罪、事故'!$AG$6:$AG$10</c:f>
              <c:strCache>
                <c:ptCount val="5"/>
                <c:pt idx="0">
                  <c:v>2016(平28)</c:v>
                </c:pt>
                <c:pt idx="1">
                  <c:v>2017(平29)</c:v>
                </c:pt>
                <c:pt idx="2">
                  <c:v>2018(平30)</c:v>
                </c:pt>
                <c:pt idx="3">
                  <c:v>2019(令元)</c:v>
                </c:pt>
                <c:pt idx="4">
                  <c:v>2020(令2)</c:v>
                </c:pt>
              </c:strCache>
            </c:strRef>
          </c:cat>
          <c:val>
            <c:numRef>
              <c:f>'4４,4５犯罪、事故'!$AI$6:$AI$10</c:f>
              <c:numCache>
                <c:formatCode>#,##0;\-#,##0;\-</c:formatCode>
                <c:ptCount val="5"/>
                <c:pt idx="0">
                  <c:v>50</c:v>
                </c:pt>
                <c:pt idx="1">
                  <c:v>46</c:v>
                </c:pt>
                <c:pt idx="2">
                  <c:v>48</c:v>
                </c:pt>
                <c:pt idx="3">
                  <c:v>40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B-4271-BD8B-97428D5C68BD}"/>
            </c:ext>
          </c:extLst>
        </c:ser>
        <c:ser>
          <c:idx val="2"/>
          <c:order val="2"/>
          <c:tx>
            <c:strRef>
              <c:f>'4４,4５犯罪、事故'!$AJ$5</c:f>
              <c:strCache>
                <c:ptCount val="1"/>
                <c:pt idx="0">
                  <c:v> 窃  盗  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'4４,4５犯罪、事故'!$AG$6:$AG$10</c:f>
              <c:strCache>
                <c:ptCount val="5"/>
                <c:pt idx="0">
                  <c:v>2016(平28)</c:v>
                </c:pt>
                <c:pt idx="1">
                  <c:v>2017(平29)</c:v>
                </c:pt>
                <c:pt idx="2">
                  <c:v>2018(平30)</c:v>
                </c:pt>
                <c:pt idx="3">
                  <c:v>2019(令元)</c:v>
                </c:pt>
                <c:pt idx="4">
                  <c:v>2020(令2)</c:v>
                </c:pt>
              </c:strCache>
            </c:strRef>
          </c:cat>
          <c:val>
            <c:numRef>
              <c:f>'4４,4５犯罪、事故'!$AJ$6:$AJ$10</c:f>
              <c:numCache>
                <c:formatCode>#,##0;\-#,##0;\-</c:formatCode>
                <c:ptCount val="5"/>
                <c:pt idx="0">
                  <c:v>789</c:v>
                </c:pt>
                <c:pt idx="1">
                  <c:v>682</c:v>
                </c:pt>
                <c:pt idx="2">
                  <c:v>545</c:v>
                </c:pt>
                <c:pt idx="3">
                  <c:v>546</c:v>
                </c:pt>
                <c:pt idx="4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9B-4271-BD8B-97428D5C68BD}"/>
            </c:ext>
          </c:extLst>
        </c:ser>
        <c:ser>
          <c:idx val="3"/>
          <c:order val="3"/>
          <c:tx>
            <c:strRef>
              <c:f>'4４,4５犯罪、事故'!$AK$5</c:f>
              <c:strCache>
                <c:ptCount val="1"/>
                <c:pt idx="0">
                  <c:v>知  能  犯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'4４,4５犯罪、事故'!$AG$6:$AG$10</c:f>
              <c:strCache>
                <c:ptCount val="5"/>
                <c:pt idx="0">
                  <c:v>2016(平28)</c:v>
                </c:pt>
                <c:pt idx="1">
                  <c:v>2017(平29)</c:v>
                </c:pt>
                <c:pt idx="2">
                  <c:v>2018(平30)</c:v>
                </c:pt>
                <c:pt idx="3">
                  <c:v>2019(令元)</c:v>
                </c:pt>
                <c:pt idx="4">
                  <c:v>2020(令2)</c:v>
                </c:pt>
              </c:strCache>
            </c:strRef>
          </c:cat>
          <c:val>
            <c:numRef>
              <c:f>'4４,4５犯罪、事故'!$AK$6:$AK$10</c:f>
              <c:numCache>
                <c:formatCode>#,##0;\-#,##0;\-</c:formatCode>
                <c:ptCount val="5"/>
                <c:pt idx="0">
                  <c:v>84</c:v>
                </c:pt>
                <c:pt idx="1">
                  <c:v>128</c:v>
                </c:pt>
                <c:pt idx="2">
                  <c:v>62</c:v>
                </c:pt>
                <c:pt idx="3">
                  <c:v>65</c:v>
                </c:pt>
                <c:pt idx="4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9B-4271-BD8B-97428D5C68BD}"/>
            </c:ext>
          </c:extLst>
        </c:ser>
        <c:ser>
          <c:idx val="4"/>
          <c:order val="4"/>
          <c:tx>
            <c:strRef>
              <c:f>'4４,4５犯罪、事故'!$AL$5</c:f>
              <c:strCache>
                <c:ptCount val="1"/>
                <c:pt idx="0">
                  <c:v>風  俗  犯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6077124490010131E-2"/>
                  <c:y val="3.4480291530758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9B-4271-BD8B-97428D5C68BD}"/>
                </c:ext>
              </c:extLst>
            </c:dLbl>
            <c:dLbl>
              <c:idx val="1"/>
              <c:layout>
                <c:manualLayout>
                  <c:x val="6.6087128572628606E-2"/>
                  <c:y val="9.45340328382611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9B-4271-BD8B-97428D5C68BD}"/>
                </c:ext>
              </c:extLst>
            </c:dLbl>
            <c:dLbl>
              <c:idx val="2"/>
              <c:layout>
                <c:manualLayout>
                  <c:x val="7.0120520612459394E-2"/>
                  <c:y val="5.69080803140391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9B-4271-BD8B-97428D5C68BD}"/>
                </c:ext>
              </c:extLst>
            </c:dLbl>
            <c:dLbl>
              <c:idx val="3"/>
              <c:layout>
                <c:manualLayout>
                  <c:x val="6.6119046360030423E-2"/>
                  <c:y val="-2.8819978348658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9B-4271-BD8B-97428D5C68BD}"/>
                </c:ext>
              </c:extLst>
            </c:dLbl>
            <c:dLbl>
              <c:idx val="4"/>
              <c:layout>
                <c:manualLayout>
                  <c:x val="6.408202458495349E-2"/>
                  <c:y val="1.88598914148789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9B-4271-BD8B-97428D5C6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'4４,4５犯罪、事故'!$AG$6:$AG$10</c:f>
              <c:strCache>
                <c:ptCount val="5"/>
                <c:pt idx="0">
                  <c:v>2016(平28)</c:v>
                </c:pt>
                <c:pt idx="1">
                  <c:v>2017(平29)</c:v>
                </c:pt>
                <c:pt idx="2">
                  <c:v>2018(平30)</c:v>
                </c:pt>
                <c:pt idx="3">
                  <c:v>2019(令元)</c:v>
                </c:pt>
                <c:pt idx="4">
                  <c:v>2020(令2)</c:v>
                </c:pt>
              </c:strCache>
            </c:strRef>
          </c:cat>
          <c:val>
            <c:numRef>
              <c:f>'4４,4５犯罪、事故'!$AL$6:$AL$10</c:f>
              <c:numCache>
                <c:formatCode>#,##0;\-#,##0;\-</c:formatCode>
                <c:ptCount val="5"/>
                <c:pt idx="0">
                  <c:v>5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9B-4271-BD8B-97428D5C68BD}"/>
            </c:ext>
          </c:extLst>
        </c:ser>
        <c:ser>
          <c:idx val="5"/>
          <c:order val="5"/>
          <c:tx>
            <c:strRef>
              <c:f>'4４,4５犯罪、事故'!$AM$5</c:f>
              <c:strCache>
                <c:ptCount val="1"/>
                <c:pt idx="0">
                  <c:v>そ  の  他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'4４,4５犯罪、事故'!$AG$6:$AG$10</c:f>
              <c:strCache>
                <c:ptCount val="5"/>
                <c:pt idx="0">
                  <c:v>2016(平28)</c:v>
                </c:pt>
                <c:pt idx="1">
                  <c:v>2017(平29)</c:v>
                </c:pt>
                <c:pt idx="2">
                  <c:v>2018(平30)</c:v>
                </c:pt>
                <c:pt idx="3">
                  <c:v>2019(令元)</c:v>
                </c:pt>
                <c:pt idx="4">
                  <c:v>2020(令2)</c:v>
                </c:pt>
              </c:strCache>
            </c:strRef>
          </c:cat>
          <c:val>
            <c:numRef>
              <c:f>'4４,4５犯罪、事故'!$AM$6:$AM$10</c:f>
              <c:numCache>
                <c:formatCode>#,##0;\-#,##0;\-</c:formatCode>
                <c:ptCount val="5"/>
                <c:pt idx="0">
                  <c:v>220</c:v>
                </c:pt>
                <c:pt idx="1">
                  <c:v>148</c:v>
                </c:pt>
                <c:pt idx="2">
                  <c:v>173</c:v>
                </c:pt>
                <c:pt idx="3">
                  <c:v>140</c:v>
                </c:pt>
                <c:pt idx="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9B-4271-BD8B-97428D5C6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5513088"/>
        <c:axId val="125953152"/>
      </c:barChart>
      <c:barChart>
        <c:barDir val="col"/>
        <c:grouping val="stacked"/>
        <c:varyColors val="0"/>
        <c:ser>
          <c:idx val="6"/>
          <c:order val="6"/>
          <c:tx>
            <c:strRef>
              <c:f>'4４,4５犯罪、事故'!$AN$5</c:f>
              <c:strCache>
                <c:ptCount val="1"/>
                <c:pt idx="0">
                  <c:v>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737805539353216E-5"/>
                  <c:y val="-0.38124097616358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A-4379-970A-D15984C66EE4}"/>
                </c:ext>
              </c:extLst>
            </c:dLbl>
            <c:dLbl>
              <c:idx val="1"/>
              <c:layout>
                <c:manualLayout>
                  <c:x val="2.985345289323627E-5"/>
                  <c:y val="-0.34018435309282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A-4379-970A-D15984C66EE4}"/>
                </c:ext>
              </c:extLst>
            </c:dLbl>
            <c:dLbl>
              <c:idx val="2"/>
              <c:layout>
                <c:manualLayout>
                  <c:x val="-2.985345289323627E-5"/>
                  <c:y val="-0.2871181546393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A-4379-970A-D15984C66EE4}"/>
                </c:ext>
              </c:extLst>
            </c:dLbl>
            <c:dLbl>
              <c:idx val="3"/>
              <c:layout>
                <c:manualLayout>
                  <c:x val="7.4633632233164627E-5"/>
                  <c:y val="-0.281299268240904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A-4379-970A-D15984C66EE4}"/>
                </c:ext>
              </c:extLst>
            </c:dLbl>
            <c:dLbl>
              <c:idx val="4"/>
              <c:layout>
                <c:manualLayout>
                  <c:x val="-2.9853452893384162E-5"/>
                  <c:y val="-0.25732703262831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0A-4379-970A-D15984C66EE4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'4４,4５犯罪、事故'!$AG$6:$AG$10</c:f>
              <c:strCache>
                <c:ptCount val="5"/>
                <c:pt idx="0">
                  <c:v>2016(平28)</c:v>
                </c:pt>
                <c:pt idx="1">
                  <c:v>2017(平29)</c:v>
                </c:pt>
                <c:pt idx="2">
                  <c:v>2018(平30)</c:v>
                </c:pt>
                <c:pt idx="3">
                  <c:v>2019(令元)</c:v>
                </c:pt>
                <c:pt idx="4">
                  <c:v>2020(令2)</c:v>
                </c:pt>
              </c:strCache>
            </c:strRef>
          </c:cat>
          <c:val>
            <c:numRef>
              <c:f>'4４,4５犯罪、事故'!$AN$6:$AN$10</c:f>
              <c:numCache>
                <c:formatCode>#,##0;\-#,##0;\-</c:formatCode>
                <c:ptCount val="5"/>
                <c:pt idx="0">
                  <c:v>1154</c:v>
                </c:pt>
                <c:pt idx="1">
                  <c:v>1022</c:v>
                </c:pt>
                <c:pt idx="2">
                  <c:v>844</c:v>
                </c:pt>
                <c:pt idx="3">
                  <c:v>804</c:v>
                </c:pt>
                <c:pt idx="4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A-4379-970A-D15984C66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2368936"/>
        <c:axId val="562367296"/>
      </c:barChart>
      <c:catAx>
        <c:axId val="1255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953152"/>
        <c:crosses val="autoZero"/>
        <c:auto val="1"/>
        <c:lblAlgn val="ctr"/>
        <c:lblOffset val="100"/>
        <c:noMultiLvlLbl val="0"/>
      </c:catAx>
      <c:valAx>
        <c:axId val="12595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513088"/>
        <c:crosses val="autoZero"/>
        <c:crossBetween val="between"/>
      </c:valAx>
      <c:valAx>
        <c:axId val="562367296"/>
        <c:scaling>
          <c:orientation val="minMax"/>
        </c:scaling>
        <c:delete val="1"/>
        <c:axPos val="r"/>
        <c:numFmt formatCode="#,##0;\-#,##0;\-" sourceLinked="1"/>
        <c:majorTickMark val="out"/>
        <c:minorTickMark val="none"/>
        <c:tickLblPos val="nextTo"/>
        <c:crossAx val="562368936"/>
        <c:crosses val="max"/>
        <c:crossBetween val="between"/>
      </c:valAx>
      <c:catAx>
        <c:axId val="562368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236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5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 sz="1400" b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歳入決算額（普通会計）</a:t>
            </a:r>
            <a:endParaRPr lang="ja-JP" sz="14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5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4619178314307911E-2"/>
          <c:y val="0.12091797964118195"/>
          <c:w val="0.74314507883620717"/>
          <c:h val="0.753243546828553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'4６,4７歳入、歳出'!$G$5</c:f>
              <c:strCache>
                <c:ptCount val="1"/>
                <c:pt idx="0">
                  <c:v>地    方    税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'4６,4７歳入、歳出'!$H$5:$L$5</c:f>
              <c:numCache>
                <c:formatCode>#,##0_);[Red]\(#,##0\)</c:formatCode>
                <c:ptCount val="5"/>
                <c:pt idx="0">
                  <c:v>30858</c:v>
                </c:pt>
                <c:pt idx="1">
                  <c:v>33200</c:v>
                </c:pt>
                <c:pt idx="2">
                  <c:v>31430</c:v>
                </c:pt>
                <c:pt idx="3">
                  <c:v>32320</c:v>
                </c:pt>
                <c:pt idx="4">
                  <c:v>37376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A7A-90DF-1F70CCE179C5}"/>
            </c:ext>
          </c:extLst>
        </c:ser>
        <c:ser>
          <c:idx val="1"/>
          <c:order val="1"/>
          <c:tx>
            <c:strRef>
              <c:f>'4６,4７歳入、歳出'!$G$6</c:f>
              <c:strCache>
                <c:ptCount val="1"/>
                <c:pt idx="0">
                  <c:v>地 方 譲 与 税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9226289917833306E-2"/>
                  <c:y val="-2.8662956581714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CC-4A7A-90DF-1F70CCE179C5}"/>
                </c:ext>
              </c:extLst>
            </c:dLbl>
            <c:dLbl>
              <c:idx val="1"/>
              <c:layout>
                <c:manualLayout>
                  <c:x val="6.9226289917833306E-2"/>
                  <c:y val="-8.598886974514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CC-4A7A-90DF-1F70CCE179C5}"/>
                </c:ext>
              </c:extLst>
            </c:dLbl>
            <c:dLbl>
              <c:idx val="2"/>
              <c:layout>
                <c:manualLayout>
                  <c:x val="6.9226289917833306E-2"/>
                  <c:y val="-5.7325913163428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CC-4A7A-90DF-1F70CCE179C5}"/>
                </c:ext>
              </c:extLst>
            </c:dLbl>
            <c:dLbl>
              <c:idx val="3"/>
              <c:layout>
                <c:manualLayout>
                  <c:x val="6.9226289917833375E-2"/>
                  <c:y val="-2.8662956581714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CC-4A7A-90DF-1F70CCE179C5}"/>
                </c:ext>
              </c:extLst>
            </c:dLbl>
            <c:dLbl>
              <c:idx val="4"/>
              <c:layout>
                <c:manualLayout>
                  <c:x val="7.1216644996907552E-2"/>
                  <c:y val="2.9195760111398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CC-4A7A-90DF-1F70CCE17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'4６,4７歳入、歳出'!$H$6:$L$6</c:f>
              <c:numCache>
                <c:formatCode>#,##0_);[Red]\(#,##0\)</c:formatCode>
                <c:ptCount val="5"/>
                <c:pt idx="0">
                  <c:v>649</c:v>
                </c:pt>
                <c:pt idx="1">
                  <c:v>648</c:v>
                </c:pt>
                <c:pt idx="2">
                  <c:v>656</c:v>
                </c:pt>
                <c:pt idx="3">
                  <c:v>666</c:v>
                </c:pt>
                <c:pt idx="4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C-4A7A-90DF-1F70CCE179C5}"/>
            </c:ext>
          </c:extLst>
        </c:ser>
        <c:ser>
          <c:idx val="2"/>
          <c:order val="2"/>
          <c:tx>
            <c:strRef>
              <c:f>'4６,4７歳入、歳出'!$G$7</c:f>
              <c:strCache>
                <c:ptCount val="1"/>
                <c:pt idx="0">
                  <c:v>地 方 交 付 税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'4６,4７歳入、歳出'!$H$7:$L$7</c:f>
              <c:numCache>
                <c:formatCode>#,##0_);[Red]\(#,##0\)</c:formatCode>
                <c:ptCount val="5"/>
                <c:pt idx="0">
                  <c:v>9614</c:v>
                </c:pt>
                <c:pt idx="1">
                  <c:v>8399</c:v>
                </c:pt>
                <c:pt idx="2">
                  <c:v>12060</c:v>
                </c:pt>
                <c:pt idx="3">
                  <c:v>9905</c:v>
                </c:pt>
                <c:pt idx="4">
                  <c:v>5518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C-4A7A-90DF-1F70CCE179C5}"/>
            </c:ext>
          </c:extLst>
        </c:ser>
        <c:ser>
          <c:idx val="3"/>
          <c:order val="3"/>
          <c:tx>
            <c:strRef>
              <c:f>'4６,4７歳入、歳出'!$G$8</c:f>
              <c:strCache>
                <c:ptCount val="1"/>
                <c:pt idx="0">
                  <c:v>国 庫 支 出 金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'4６,4７歳入、歳出'!$H$8:$L$8</c:f>
              <c:numCache>
                <c:formatCode>#,##0_);[Red]\(#,##0\)</c:formatCode>
                <c:ptCount val="5"/>
                <c:pt idx="0">
                  <c:v>10356</c:v>
                </c:pt>
                <c:pt idx="1">
                  <c:v>10300</c:v>
                </c:pt>
                <c:pt idx="2">
                  <c:v>11749</c:v>
                </c:pt>
                <c:pt idx="3">
                  <c:v>12544</c:v>
                </c:pt>
                <c:pt idx="4">
                  <c:v>35137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CC-4A7A-90DF-1F70CCE179C5}"/>
            </c:ext>
          </c:extLst>
        </c:ser>
        <c:ser>
          <c:idx val="4"/>
          <c:order val="4"/>
          <c:tx>
            <c:strRef>
              <c:f>'4６,4７歳入、歳出'!$G$9</c:f>
              <c:strCache>
                <c:ptCount val="1"/>
                <c:pt idx="0">
                  <c:v>地    方    債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'4６,4７歳入、歳出'!$H$9:$L$9</c:f>
              <c:numCache>
                <c:formatCode>#,##0_);[Red]\(#,##0\)</c:formatCode>
                <c:ptCount val="5"/>
                <c:pt idx="0">
                  <c:v>5322</c:v>
                </c:pt>
                <c:pt idx="1">
                  <c:v>3663</c:v>
                </c:pt>
                <c:pt idx="2">
                  <c:v>6448</c:v>
                </c:pt>
                <c:pt idx="3">
                  <c:v>5714</c:v>
                </c:pt>
                <c:pt idx="4">
                  <c:v>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CC-4A7A-90DF-1F70CCE179C5}"/>
            </c:ext>
          </c:extLst>
        </c:ser>
        <c:ser>
          <c:idx val="5"/>
          <c:order val="5"/>
          <c:tx>
            <c:strRef>
              <c:f>'4６,4７歳入、歳出'!$G$10</c:f>
              <c:strCache>
                <c:ptCount val="1"/>
                <c:pt idx="0">
                  <c:v>そ    の    他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'4６,4７歳入、歳出'!$H$10:$L$10</c:f>
              <c:numCache>
                <c:formatCode>#,##0_);[Red]\(#,##0\)</c:formatCode>
                <c:ptCount val="5"/>
                <c:pt idx="0">
                  <c:v>18828</c:v>
                </c:pt>
                <c:pt idx="1">
                  <c:v>18344</c:v>
                </c:pt>
                <c:pt idx="2">
                  <c:v>19247</c:v>
                </c:pt>
                <c:pt idx="3">
                  <c:v>21561</c:v>
                </c:pt>
                <c:pt idx="4">
                  <c:v>23994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CC-4A7A-90DF-1F70CCE179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25966976"/>
        <c:axId val="125989248"/>
      </c:barChart>
      <c:barChart>
        <c:barDir val="col"/>
        <c:grouping val="stacked"/>
        <c:varyColors val="0"/>
        <c:ser>
          <c:idx val="6"/>
          <c:order val="6"/>
          <c:tx>
            <c:strRef>
              <c:f>'4６,4７歳入、歳出'!$G$11</c:f>
              <c:strCache>
                <c:ptCount val="1"/>
                <c:pt idx="0">
                  <c:v>合          計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6567439883353313E-6"/>
                  <c:y val="-0.281152946201034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58-406A-A2C1-8C58A944C03C}"/>
                </c:ext>
              </c:extLst>
            </c:dLbl>
            <c:dLbl>
              <c:idx val="1"/>
              <c:layout>
                <c:manualLayout>
                  <c:x val="3.635859214790091E-17"/>
                  <c:y val="-0.28113183003836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58-406A-A2C1-8C58A944C03C}"/>
                </c:ext>
              </c:extLst>
            </c:dLbl>
            <c:dLbl>
              <c:idx val="2"/>
              <c:layout>
                <c:manualLayout>
                  <c:x val="0"/>
                  <c:y val="-0.30141275954812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58-406A-A2C1-8C58A944C03C}"/>
                </c:ext>
              </c:extLst>
            </c:dLbl>
            <c:dLbl>
              <c:idx val="3"/>
              <c:layout>
                <c:manualLayout>
                  <c:x val="-1.4554621478297974E-16"/>
                  <c:y val="-0.30428991166382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58-406A-A2C1-8C58A944C03C}"/>
                </c:ext>
              </c:extLst>
            </c:dLbl>
            <c:dLbl>
              <c:idx val="4"/>
              <c:layout>
                <c:manualLayout>
                  <c:x val="0"/>
                  <c:y val="-0.39416421531151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8-406A-A2C1-8C58A944C03C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'4６,4７歳入、歳出'!$H$11:$L$11</c:f>
              <c:numCache>
                <c:formatCode>#,##0_);[Red]\(#,##0\)</c:formatCode>
                <c:ptCount val="5"/>
                <c:pt idx="0">
                  <c:v>75627</c:v>
                </c:pt>
                <c:pt idx="1">
                  <c:v>74554</c:v>
                </c:pt>
                <c:pt idx="2">
                  <c:v>81590</c:v>
                </c:pt>
                <c:pt idx="3">
                  <c:v>82710</c:v>
                </c:pt>
                <c:pt idx="4">
                  <c:v>111434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8-406A-A2C1-8C58A944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13276096"/>
        <c:axId val="613275768"/>
      </c:barChart>
      <c:catAx>
        <c:axId val="1259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989248"/>
        <c:crosses val="autoZero"/>
        <c:auto val="1"/>
        <c:lblAlgn val="ctr"/>
        <c:lblOffset val="100"/>
        <c:noMultiLvlLbl val="0"/>
      </c:catAx>
      <c:valAx>
        <c:axId val="1259892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966976"/>
        <c:crosses val="autoZero"/>
        <c:crossBetween val="between"/>
      </c:valAx>
      <c:valAx>
        <c:axId val="613275768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613276096"/>
        <c:crosses val="max"/>
        <c:crossBetween val="between"/>
      </c:valAx>
      <c:catAx>
        <c:axId val="613276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275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24851632869747"/>
          <c:y val="0.15409005638784037"/>
          <c:w val="0.13685557381919436"/>
          <c:h val="0.342038352486473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50" baseline="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sz="1400" b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歳出決算額（目的別）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5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16333411052527E-2"/>
          <c:y val="8.4871014438456571E-2"/>
          <c:w val="0.71106275932638041"/>
          <c:h val="0.7938754258254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'4６,4７歳入、歳出'!$G$18</c:f>
              <c:strCache>
                <c:ptCount val="1"/>
                <c:pt idx="0">
                  <c:v>議 会 ・ 総 務 費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'4６,4７歳入、歳出'!$H$18:$L$18</c:f>
              <c:numCache>
                <c:formatCode>#,##0_);[Red]\(#,##0\)</c:formatCode>
                <c:ptCount val="5"/>
                <c:pt idx="0">
                  <c:v>8882</c:v>
                </c:pt>
                <c:pt idx="1">
                  <c:v>8306</c:v>
                </c:pt>
                <c:pt idx="2">
                  <c:v>8571</c:v>
                </c:pt>
                <c:pt idx="3">
                  <c:v>8594</c:v>
                </c:pt>
                <c:pt idx="4">
                  <c:v>30431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57A-8776-369F50DF6872}"/>
            </c:ext>
          </c:extLst>
        </c:ser>
        <c:ser>
          <c:idx val="1"/>
          <c:order val="1"/>
          <c:tx>
            <c:strRef>
              <c:f>'4６,4７歳入、歳出'!$G$19</c:f>
              <c:strCache>
                <c:ptCount val="1"/>
                <c:pt idx="0">
                  <c:v>民生費</c:v>
                </c:pt>
              </c:strCache>
            </c:strRef>
          </c:tx>
          <c:spPr>
            <a:solidFill>
              <a:srgbClr val="FFFF99">
                <a:alpha val="69804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57879953047419E-3"/>
                  <c:y val="-1.050962933849370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62-457A-8776-369F50DF6872}"/>
                </c:ext>
              </c:extLst>
            </c:dLbl>
            <c:dLbl>
              <c:idx val="1"/>
              <c:layout>
                <c:manualLayout>
                  <c:x val="-1.9778939976523801E-3"/>
                  <c:y val="-2.8662956581715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62-457A-8776-369F50DF6872}"/>
                </c:ext>
              </c:extLst>
            </c:dLbl>
            <c:dLbl>
              <c:idx val="2"/>
              <c:layout>
                <c:manualLayout>
                  <c:x val="0"/>
                  <c:y val="-5.73259131634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62-457A-8776-369F50DF6872}"/>
                </c:ext>
              </c:extLst>
            </c:dLbl>
            <c:dLbl>
              <c:idx val="3"/>
              <c:layout>
                <c:manualLayout>
                  <c:x val="-7.2521942134256524E-17"/>
                  <c:y val="-2.8662956581714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62-457A-8776-369F50DF6872}"/>
                </c:ext>
              </c:extLst>
            </c:dLbl>
            <c:dLbl>
              <c:idx val="4"/>
              <c:layout>
                <c:manualLayout>
                  <c:x val="-1.9778939976525249E-3"/>
                  <c:y val="-2.8662956581714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62-457A-8776-369F50DF6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'4６,4７歳入、歳出'!$H$19:$L$19</c:f>
              <c:numCache>
                <c:formatCode>#,##0_);[Red]\(#,##0\)</c:formatCode>
                <c:ptCount val="5"/>
                <c:pt idx="0">
                  <c:v>24132</c:v>
                </c:pt>
                <c:pt idx="1">
                  <c:v>24757</c:v>
                </c:pt>
                <c:pt idx="2">
                  <c:v>26305</c:v>
                </c:pt>
                <c:pt idx="3">
                  <c:v>26933</c:v>
                </c:pt>
                <c:pt idx="4">
                  <c:v>27991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57A-8776-369F50DF6872}"/>
            </c:ext>
          </c:extLst>
        </c:ser>
        <c:ser>
          <c:idx val="2"/>
          <c:order val="2"/>
          <c:tx>
            <c:strRef>
              <c:f>'4６,4７歳入、歳出'!$G$20</c:f>
              <c:strCache>
                <c:ptCount val="1"/>
                <c:pt idx="0">
                  <c:v>衛生費</c:v>
                </c:pt>
              </c:strCache>
            </c:strRef>
          </c:tx>
          <c:spPr>
            <a:solidFill>
              <a:schemeClr val="tx2">
                <a:lumMod val="20000"/>
                <a:lumOff val="8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'4６,4７歳入、歳出'!$H$20:$L$20</c:f>
              <c:numCache>
                <c:formatCode>#,##0_);[Red]\(#,##0\)</c:formatCode>
                <c:ptCount val="5"/>
                <c:pt idx="0">
                  <c:v>5467</c:v>
                </c:pt>
                <c:pt idx="1">
                  <c:v>5972</c:v>
                </c:pt>
                <c:pt idx="2">
                  <c:v>5713</c:v>
                </c:pt>
                <c:pt idx="3">
                  <c:v>6531</c:v>
                </c:pt>
                <c:pt idx="4">
                  <c:v>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57A-8776-369F50DF6872}"/>
            </c:ext>
          </c:extLst>
        </c:ser>
        <c:ser>
          <c:idx val="3"/>
          <c:order val="3"/>
          <c:tx>
            <c:strRef>
              <c:f>'4６,4７歳入、歳出'!$G$21</c:f>
              <c:strCache>
                <c:ptCount val="1"/>
                <c:pt idx="0">
                  <c:v>労働費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432111793001521E-2"/>
                  <c:y val="2.3007549087998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A62-457A-8776-369F50DF6872}"/>
                </c:ext>
              </c:extLst>
            </c:dLbl>
            <c:dLbl>
              <c:idx val="1"/>
              <c:layout>
                <c:manualLayout>
                  <c:x val="7.8241370692288467E-2"/>
                  <c:y val="2.008358433870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A62-457A-8776-369F50DF6872}"/>
                </c:ext>
              </c:extLst>
            </c:dLbl>
            <c:dLbl>
              <c:idx val="2"/>
              <c:layout>
                <c:manualLayout>
                  <c:x val="7.8231745825826787E-2"/>
                  <c:y val="2.2916783023694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A62-457A-8776-369F50DF6872}"/>
                </c:ext>
              </c:extLst>
            </c:dLbl>
            <c:dLbl>
              <c:idx val="3"/>
              <c:layout>
                <c:manualLayout>
                  <c:x val="8.0014989351456206E-2"/>
                  <c:y val="2.3035186422775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A62-457A-8776-369F50DF6872}"/>
                </c:ext>
              </c:extLst>
            </c:dLbl>
            <c:dLbl>
              <c:idx val="4"/>
              <c:layout>
                <c:manualLayout>
                  <c:x val="8.0010960025495306E-2"/>
                  <c:y val="2.5896311396466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62-457A-8776-369F50DF6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'4６,4７歳入、歳出'!$H$21:$L$21</c:f>
              <c:numCache>
                <c:formatCode>#,##0_);[Red]\(#,##0\)</c:formatCode>
                <c:ptCount val="5"/>
                <c:pt idx="0">
                  <c:v>284</c:v>
                </c:pt>
                <c:pt idx="1">
                  <c:v>287</c:v>
                </c:pt>
                <c:pt idx="2">
                  <c:v>280</c:v>
                </c:pt>
                <c:pt idx="3">
                  <c:v>275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57A-8776-369F50DF6872}"/>
            </c:ext>
          </c:extLst>
        </c:ser>
        <c:ser>
          <c:idx val="4"/>
          <c:order val="4"/>
          <c:tx>
            <c:strRef>
              <c:f>'4６,4７歳入、歳出'!$G$22</c:f>
              <c:strCache>
                <c:ptCount val="1"/>
                <c:pt idx="0">
                  <c:v>農林水産業費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8235905785841872E-2"/>
                  <c:y val="-1.1432260246764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F9-4037-AE88-0017D5B00470}"/>
                </c:ext>
              </c:extLst>
            </c:dLbl>
            <c:dLbl>
              <c:idx val="1"/>
              <c:layout>
                <c:manualLayout>
                  <c:x val="8.0195557530260822E-2"/>
                  <c:y val="-1.1353374107060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A62-457A-8776-369F50DF6872}"/>
                </c:ext>
              </c:extLst>
            </c:dLbl>
            <c:dLbl>
              <c:idx val="2"/>
              <c:layout>
                <c:manualLayout>
                  <c:x val="7.822142296208566E-2"/>
                  <c:y val="-1.431926035734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A62-457A-8776-369F50DF6872}"/>
                </c:ext>
              </c:extLst>
            </c:dLbl>
            <c:dLbl>
              <c:idx val="3"/>
              <c:layout>
                <c:manualLayout>
                  <c:x val="8.0012985427464739E-2"/>
                  <c:y val="-5.63302939777741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A62-457A-8776-369F50DF6872}"/>
                </c:ext>
              </c:extLst>
            </c:dLbl>
            <c:dLbl>
              <c:idx val="4"/>
              <c:layout>
                <c:manualLayout>
                  <c:x val="8.1014807130057528E-2"/>
                  <c:y val="-5.63792995060519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A62-457A-8776-369F50DF6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'4６,4７歳入、歳出'!$H$22:$L$22</c:f>
              <c:numCache>
                <c:formatCode>#,##0_);[Red]\(#,##0\)</c:formatCode>
                <c:ptCount val="5"/>
                <c:pt idx="0">
                  <c:v>2134</c:v>
                </c:pt>
                <c:pt idx="1">
                  <c:v>1886</c:v>
                </c:pt>
                <c:pt idx="2">
                  <c:v>1494</c:v>
                </c:pt>
                <c:pt idx="3">
                  <c:v>1507</c:v>
                </c:pt>
                <c:pt idx="4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57A-8776-369F50DF6872}"/>
            </c:ext>
          </c:extLst>
        </c:ser>
        <c:ser>
          <c:idx val="5"/>
          <c:order val="5"/>
          <c:tx>
            <c:strRef>
              <c:f>'4６,4７歳入、歳出'!$G$23</c:f>
              <c:strCache>
                <c:ptCount val="1"/>
                <c:pt idx="0">
                  <c:v>商工費</c:v>
                </c:pt>
              </c:strCache>
            </c:strRef>
          </c:tx>
          <c:spPr>
            <a:solidFill>
              <a:srgbClr val="FF99FF">
                <a:alpha val="69804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77788510228884E-4"/>
                  <c:y val="-3.1217416793336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9-4037-AE88-0017D5B00470}"/>
                </c:ext>
              </c:extLst>
            </c:dLbl>
            <c:dLbl>
              <c:idx val="1"/>
              <c:layout>
                <c:manualLayout>
                  <c:x val="-9.344635716493005E-5"/>
                  <c:y val="-6.0230831314856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9-4037-AE88-0017D5B00470}"/>
                </c:ext>
              </c:extLst>
            </c:dLbl>
            <c:dLbl>
              <c:idx val="2"/>
              <c:layout>
                <c:manualLayout>
                  <c:x val="-1.0362368319279371E-4"/>
                  <c:y val="-5.9811446267183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A62-457A-8776-369F50DF6872}"/>
                </c:ext>
              </c:extLst>
            </c:dLbl>
            <c:dLbl>
              <c:idx val="3"/>
              <c:layout>
                <c:manualLayout>
                  <c:x val="-2.9005379179411456E-4"/>
                  <c:y val="-3.194910985523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A62-457A-8776-369F50DF6872}"/>
                </c:ext>
              </c:extLst>
            </c:dLbl>
            <c:dLbl>
              <c:idx val="4"/>
              <c:layout>
                <c:manualLayout>
                  <c:x val="6.31919425184626E-4"/>
                  <c:y val="-3.1987032971249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62-457A-8776-369F50DF6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'4６,4７歳入、歳出'!$H$23:$L$23</c:f>
              <c:numCache>
                <c:formatCode>#,##0_);[Red]\(#,##0\)</c:formatCode>
                <c:ptCount val="5"/>
                <c:pt idx="0">
                  <c:v>2422</c:v>
                </c:pt>
                <c:pt idx="1">
                  <c:v>1852</c:v>
                </c:pt>
                <c:pt idx="2">
                  <c:v>2736</c:v>
                </c:pt>
                <c:pt idx="3">
                  <c:v>2138</c:v>
                </c:pt>
                <c:pt idx="4">
                  <c:v>3915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57A-8776-369F50DF6872}"/>
            </c:ext>
          </c:extLst>
        </c:ser>
        <c:ser>
          <c:idx val="6"/>
          <c:order val="6"/>
          <c:tx>
            <c:strRef>
              <c:f>'4６,4７歳入、歳出'!$G$24</c:f>
              <c:strCache>
                <c:ptCount val="1"/>
                <c:pt idx="0">
                  <c:v>土木費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'4６,4７歳入、歳出'!$H$24:$L$24</c:f>
              <c:numCache>
                <c:formatCode>#,##0_);[Red]\(#,##0\)</c:formatCode>
                <c:ptCount val="5"/>
                <c:pt idx="0">
                  <c:v>9646</c:v>
                </c:pt>
                <c:pt idx="1">
                  <c:v>8438</c:v>
                </c:pt>
                <c:pt idx="2">
                  <c:v>7118</c:v>
                </c:pt>
                <c:pt idx="3">
                  <c:v>7788</c:v>
                </c:pt>
                <c:pt idx="4">
                  <c:v>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57A-8776-369F50DF6872}"/>
            </c:ext>
          </c:extLst>
        </c:ser>
        <c:ser>
          <c:idx val="7"/>
          <c:order val="7"/>
          <c:tx>
            <c:strRef>
              <c:f>'4６,4７歳入、歳出'!$G$25</c:f>
              <c:strCache>
                <c:ptCount val="1"/>
                <c:pt idx="0">
                  <c:v>消防費</c:v>
                </c:pt>
              </c:strCache>
            </c:strRef>
          </c:tx>
          <c:spPr>
            <a:solidFill>
              <a:srgbClr val="FFCCFF">
                <a:alpha val="7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'4６,4７歳入、歳出'!$H$25:$L$25</c:f>
              <c:numCache>
                <c:formatCode>#,##0_);[Red]\(#,##0\)</c:formatCode>
                <c:ptCount val="5"/>
                <c:pt idx="0">
                  <c:v>3110</c:v>
                </c:pt>
                <c:pt idx="1">
                  <c:v>2904</c:v>
                </c:pt>
                <c:pt idx="2">
                  <c:v>3076</c:v>
                </c:pt>
                <c:pt idx="3">
                  <c:v>3208</c:v>
                </c:pt>
                <c:pt idx="4">
                  <c:v>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57A-8776-369F50DF6872}"/>
            </c:ext>
          </c:extLst>
        </c:ser>
        <c:ser>
          <c:idx val="8"/>
          <c:order val="8"/>
          <c:tx>
            <c:strRef>
              <c:f>'4６,4７歳入、歳出'!$G$26</c:f>
              <c:strCache>
                <c:ptCount val="1"/>
                <c:pt idx="0">
                  <c:v>教育費</c:v>
                </c:pt>
              </c:strCache>
            </c:strRef>
          </c:tx>
          <c:spPr>
            <a:solidFill>
              <a:srgbClr val="CCFFCC">
                <a:alpha val="69804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'4６,4７歳入、歳出'!$H$26:$L$26</c:f>
              <c:numCache>
                <c:formatCode>#,##0_);[Red]\(#,##0\)</c:formatCode>
                <c:ptCount val="5"/>
                <c:pt idx="0">
                  <c:v>9072</c:v>
                </c:pt>
                <c:pt idx="1">
                  <c:v>8976</c:v>
                </c:pt>
                <c:pt idx="2">
                  <c:v>6955</c:v>
                </c:pt>
                <c:pt idx="3">
                  <c:v>8551</c:v>
                </c:pt>
                <c:pt idx="4">
                  <c:v>12112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57A-8776-369F50DF6872}"/>
            </c:ext>
          </c:extLst>
        </c:ser>
        <c:ser>
          <c:idx val="9"/>
          <c:order val="9"/>
          <c:tx>
            <c:strRef>
              <c:f>'4６,4７歳入、歳出'!$G$27</c:f>
              <c:strCache>
                <c:ptCount val="1"/>
                <c:pt idx="0">
                  <c:v>災害復旧費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4988796486874162E-2"/>
                  <c:y val="2.866281438322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A62-457A-8776-369F50DF6872}"/>
                </c:ext>
              </c:extLst>
            </c:dLbl>
            <c:dLbl>
              <c:idx val="1"/>
              <c:layout>
                <c:manualLayout>
                  <c:x val="7.3073093829187946E-2"/>
                  <c:y val="2.86629565817139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62-457A-8776-369F50DF6872}"/>
                </c:ext>
              </c:extLst>
            </c:dLbl>
            <c:dLbl>
              <c:idx val="2"/>
              <c:layout>
                <c:manualLayout>
                  <c:x val="2.7257009396155015E-3"/>
                  <c:y val="-2.8741240931025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A62-457A-8776-369F50DF6872}"/>
                </c:ext>
              </c:extLst>
            </c:dLbl>
            <c:dLbl>
              <c:idx val="3"/>
              <c:layout>
                <c:manualLayout>
                  <c:x val="5.9413995735399169E-4"/>
                  <c:y val="9.971548739904086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9-4037-AE88-0017D5B00470}"/>
                </c:ext>
              </c:extLst>
            </c:dLbl>
            <c:dLbl>
              <c:idx val="4"/>
              <c:layout>
                <c:manualLayout>
                  <c:x val="5.9013070770657966E-4"/>
                  <c:y val="3.323849579968028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9-4037-AE88-0017D5B00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'4６,4７歳入、歳出'!$H$27:$L$27</c:f>
              <c:numCache>
                <c:formatCode>#,##0_);[Red]\(#,##0\)</c:formatCode>
                <c:ptCount val="5"/>
                <c:pt idx="0">
                  <c:v>321</c:v>
                </c:pt>
                <c:pt idx="1">
                  <c:v>106</c:v>
                </c:pt>
                <c:pt idx="2">
                  <c:v>5396</c:v>
                </c:pt>
                <c:pt idx="3">
                  <c:v>3097</c:v>
                </c:pt>
                <c:pt idx="4">
                  <c:v>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62-457A-8776-369F50DF6872}"/>
            </c:ext>
          </c:extLst>
        </c:ser>
        <c:ser>
          <c:idx val="10"/>
          <c:order val="10"/>
          <c:tx>
            <c:strRef>
              <c:f>'4６,4７歳入、歳出'!$G$28</c:f>
              <c:strCache>
                <c:ptCount val="1"/>
                <c:pt idx="0">
                  <c:v>公債費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'4６,4７歳入、歳出'!$H$28:$L$28</c:f>
              <c:numCache>
                <c:formatCode>#,##0_);[Red]\(#,##0\)</c:formatCode>
                <c:ptCount val="5"/>
                <c:pt idx="0">
                  <c:v>8063</c:v>
                </c:pt>
                <c:pt idx="1">
                  <c:v>8687</c:v>
                </c:pt>
                <c:pt idx="2">
                  <c:v>8372</c:v>
                </c:pt>
                <c:pt idx="3">
                  <c:v>8810</c:v>
                </c:pt>
                <c:pt idx="4">
                  <c:v>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A62-457A-8776-369F50DF68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26819328"/>
        <c:axId val="126845696"/>
      </c:barChart>
      <c:barChart>
        <c:barDir val="col"/>
        <c:grouping val="stacked"/>
        <c:varyColors val="0"/>
        <c:ser>
          <c:idx val="11"/>
          <c:order val="11"/>
          <c:tx>
            <c:strRef>
              <c:f>'4６,4７歳入、歳出'!$G$29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9414221414838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EC-4B4F-8587-D5DDC9E2B18B}"/>
                </c:ext>
              </c:extLst>
            </c:dLbl>
            <c:dLbl>
              <c:idx val="1"/>
              <c:layout>
                <c:manualLayout>
                  <c:x val="3.5846515147912022E-17"/>
                  <c:y val="-0.284358427075186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EC-4B4F-8587-D5DDC9E2B18B}"/>
                </c:ext>
              </c:extLst>
            </c:dLbl>
            <c:dLbl>
              <c:idx val="2"/>
              <c:layout>
                <c:manualLayout>
                  <c:x val="6.1583844087170987E-7"/>
                  <c:y val="-0.297391155396983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EC-4B4F-8587-D5DDC9E2B18B}"/>
                </c:ext>
              </c:extLst>
            </c:dLbl>
            <c:dLbl>
              <c:idx val="3"/>
              <c:layout>
                <c:manualLayout>
                  <c:x val="1.8475153227585157E-6"/>
                  <c:y val="-0.295562146848087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EC-4B4F-8587-D5DDC9E2B18B}"/>
                </c:ext>
              </c:extLst>
            </c:dLbl>
            <c:dLbl>
              <c:idx val="4"/>
              <c:layout>
                <c:manualLayout>
                  <c:x val="1.4334227585254167E-16"/>
                  <c:y val="-0.393964689687599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EC-4B4F-8587-D5DDC9E2B18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'4６,4７歳入、歳出'!$H$3:$L$4</c:f>
              <c:multiLvlStrCache>
                <c:ptCount val="5"/>
                <c:lvl>
                  <c:pt idx="0">
                    <c:v>2016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</c:lvl>
                <c:lvl>
                  <c:pt idx="0">
                    <c:v>（平28）</c:v>
                  </c:pt>
                  <c:pt idx="1">
                    <c:v>（平29）</c:v>
                  </c:pt>
                  <c:pt idx="2">
                    <c:v>（平30）</c:v>
                  </c:pt>
                  <c:pt idx="3">
                    <c:v>（令元）</c:v>
                  </c:pt>
                  <c:pt idx="4">
                    <c:v>（令2）</c:v>
                  </c:pt>
                </c:lvl>
              </c:multiLvlStrCache>
            </c:multiLvlStrRef>
          </c:cat>
          <c:val>
            <c:numRef>
              <c:f>'4６,4７歳入、歳出'!$H$29:$L$29</c:f>
              <c:numCache>
                <c:formatCode>#,##0_);[Red]\(#,##0\)</c:formatCode>
                <c:ptCount val="5"/>
                <c:pt idx="0">
                  <c:v>73533</c:v>
                </c:pt>
                <c:pt idx="1">
                  <c:v>72171</c:v>
                </c:pt>
                <c:pt idx="2">
                  <c:v>76016</c:v>
                </c:pt>
                <c:pt idx="3">
                  <c:v>77432</c:v>
                </c:pt>
                <c:pt idx="4">
                  <c:v>107339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C-4B4F-8587-D5DDC9E2B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607438336"/>
        <c:axId val="607437352"/>
      </c:barChart>
      <c:catAx>
        <c:axId val="126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845696"/>
        <c:crosses val="autoZero"/>
        <c:auto val="1"/>
        <c:lblAlgn val="ctr"/>
        <c:lblOffset val="100"/>
        <c:noMultiLvlLbl val="0"/>
      </c:catAx>
      <c:valAx>
        <c:axId val="12684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819328"/>
        <c:crosses val="autoZero"/>
        <c:crossBetween val="between"/>
      </c:valAx>
      <c:valAx>
        <c:axId val="607437352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607438336"/>
        <c:crosses val="max"/>
        <c:crossBetween val="between"/>
      </c:valAx>
      <c:catAx>
        <c:axId val="60743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437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125440132035767"/>
          <c:y val="0.25197584762093655"/>
          <c:w val="0.14774456868984989"/>
          <c:h val="0.57964086972004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308429118774"/>
          <c:y val="7.1888409961685829E-2"/>
          <c:w val="0.68840900383141768"/>
          <c:h val="0.787011015325670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'２人口分布（町別2'!$N$27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'２人口分布（町別2'!$M$28:$M$46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'２人口分布（町別2'!$N$28:$N$46</c:f>
              <c:numCache>
                <c:formatCode>#,##0_ </c:formatCode>
                <c:ptCount val="19"/>
                <c:pt idx="0">
                  <c:v>556</c:v>
                </c:pt>
                <c:pt idx="1">
                  <c:v>729</c:v>
                </c:pt>
                <c:pt idx="2">
                  <c:v>837</c:v>
                </c:pt>
                <c:pt idx="3">
                  <c:v>780</c:v>
                </c:pt>
                <c:pt idx="4">
                  <c:v>805</c:v>
                </c:pt>
                <c:pt idx="5">
                  <c:v>655</c:v>
                </c:pt>
                <c:pt idx="6">
                  <c:v>735</c:v>
                </c:pt>
                <c:pt idx="7">
                  <c:v>815</c:v>
                </c:pt>
                <c:pt idx="8">
                  <c:v>914</c:v>
                </c:pt>
                <c:pt idx="9">
                  <c:v>1058</c:v>
                </c:pt>
                <c:pt idx="10">
                  <c:v>980</c:v>
                </c:pt>
                <c:pt idx="11">
                  <c:v>1135</c:v>
                </c:pt>
                <c:pt idx="12">
                  <c:v>1097</c:v>
                </c:pt>
                <c:pt idx="13">
                  <c:v>1077</c:v>
                </c:pt>
                <c:pt idx="14">
                  <c:v>1215</c:v>
                </c:pt>
                <c:pt idx="15">
                  <c:v>726</c:v>
                </c:pt>
                <c:pt idx="16">
                  <c:v>451</c:v>
                </c:pt>
                <c:pt idx="17">
                  <c:v>218</c:v>
                </c:pt>
                <c:pt idx="18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D-48F8-B8FB-4D475A82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582080"/>
        <c:axId val="115583616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'２人口分布（町別2'!$O$27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'２人口分布（町別2'!$M$28:$M$46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'２人口分布（町別2'!$O$28:$O$46</c:f>
              <c:numCache>
                <c:formatCode>#,##0_ </c:formatCode>
                <c:ptCount val="19"/>
                <c:pt idx="0">
                  <c:v>486</c:v>
                </c:pt>
                <c:pt idx="1">
                  <c:v>677</c:v>
                </c:pt>
                <c:pt idx="2">
                  <c:v>778</c:v>
                </c:pt>
                <c:pt idx="3">
                  <c:v>754</c:v>
                </c:pt>
                <c:pt idx="4">
                  <c:v>747</c:v>
                </c:pt>
                <c:pt idx="5">
                  <c:v>626</c:v>
                </c:pt>
                <c:pt idx="6">
                  <c:v>748</c:v>
                </c:pt>
                <c:pt idx="7">
                  <c:v>833</c:v>
                </c:pt>
                <c:pt idx="8">
                  <c:v>857</c:v>
                </c:pt>
                <c:pt idx="9">
                  <c:v>1091</c:v>
                </c:pt>
                <c:pt idx="10">
                  <c:v>1062</c:v>
                </c:pt>
                <c:pt idx="11">
                  <c:v>1241</c:v>
                </c:pt>
                <c:pt idx="12">
                  <c:v>1181</c:v>
                </c:pt>
                <c:pt idx="13">
                  <c:v>1100</c:v>
                </c:pt>
                <c:pt idx="14">
                  <c:v>1193</c:v>
                </c:pt>
                <c:pt idx="15">
                  <c:v>754</c:v>
                </c:pt>
                <c:pt idx="16">
                  <c:v>486</c:v>
                </c:pt>
                <c:pt idx="17">
                  <c:v>414</c:v>
                </c:pt>
                <c:pt idx="18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D-48F8-B8FB-4D475A82C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591040"/>
        <c:axId val="115589504"/>
      </c:barChart>
      <c:catAx>
        <c:axId val="1155820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83616"/>
        <c:crosses val="autoZero"/>
        <c:auto val="1"/>
        <c:lblAlgn val="ctr"/>
        <c:lblOffset val="100"/>
        <c:noMultiLvlLbl val="0"/>
      </c:catAx>
      <c:valAx>
        <c:axId val="115583616"/>
        <c:scaling>
          <c:orientation val="maxMin"/>
          <c:min val="-1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582080"/>
        <c:crosses val="autoZero"/>
        <c:crossBetween val="between"/>
      </c:valAx>
      <c:valAx>
        <c:axId val="115589504"/>
        <c:scaling>
          <c:orientation val="minMax"/>
          <c:min val="-1500"/>
        </c:scaling>
        <c:delete val="1"/>
        <c:axPos val="t"/>
        <c:numFmt formatCode="#,##0_ " sourceLinked="1"/>
        <c:majorTickMark val="out"/>
        <c:minorTickMark val="none"/>
        <c:tickLblPos val="nextTo"/>
        <c:crossAx val="115591040"/>
        <c:crosses val="max"/>
        <c:crossBetween val="between"/>
      </c:valAx>
      <c:catAx>
        <c:axId val="11559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5589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589107500823"/>
          <c:y val="9.8658308954780283E-2"/>
          <c:w val="0.76510104100493803"/>
          <c:h val="0.844549426402310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'図表1地区別人口(back)'!$N$62</c:f>
              <c:strCache>
                <c:ptCount val="1"/>
                <c:pt idx="0">
                  <c:v>安芸津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'図表1地区別人口(back)'!$O$62:$U$62</c:f>
              <c:numCache>
                <c:formatCode>#,##0_);[Red]\(#,##0\)</c:formatCode>
                <c:ptCount val="7"/>
                <c:pt idx="0">
                  <c:v>11767</c:v>
                </c:pt>
                <c:pt idx="1">
                  <c:v>11533</c:v>
                </c:pt>
                <c:pt idx="2">
                  <c:v>11326</c:v>
                </c:pt>
                <c:pt idx="3">
                  <c:v>11068</c:v>
                </c:pt>
                <c:pt idx="4">
                  <c:v>10777</c:v>
                </c:pt>
                <c:pt idx="5" formatCode="#,##0">
                  <c:v>10559</c:v>
                </c:pt>
                <c:pt idx="6" formatCode="#,##0">
                  <c:v>10368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1-4B6E-996A-47CE24012A09}"/>
            </c:ext>
          </c:extLst>
        </c:ser>
        <c:ser>
          <c:idx val="1"/>
          <c:order val="1"/>
          <c:tx>
            <c:strRef>
              <c:f>'図表1地区別人口(back)'!$N$63</c:f>
              <c:strCache>
                <c:ptCount val="1"/>
                <c:pt idx="0">
                  <c:v>河内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'図表1地区別人口(back)'!$O$63:$U$63</c:f>
              <c:numCache>
                <c:formatCode>#,##0_);[Red]\(#,##0\)</c:formatCode>
                <c:ptCount val="7"/>
                <c:pt idx="0">
                  <c:v>6590</c:v>
                </c:pt>
                <c:pt idx="1">
                  <c:v>6539</c:v>
                </c:pt>
                <c:pt idx="2">
                  <c:v>6457</c:v>
                </c:pt>
                <c:pt idx="3">
                  <c:v>6402</c:v>
                </c:pt>
                <c:pt idx="4">
                  <c:v>6340</c:v>
                </c:pt>
                <c:pt idx="5" formatCode="#,##0">
                  <c:v>6299</c:v>
                </c:pt>
                <c:pt idx="6" formatCode="#,##0">
                  <c:v>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1-4B6E-996A-47CE24012A09}"/>
            </c:ext>
          </c:extLst>
        </c:ser>
        <c:ser>
          <c:idx val="2"/>
          <c:order val="2"/>
          <c:tx>
            <c:strRef>
              <c:f>'図表1地区別人口(back)'!$N$64</c:f>
              <c:strCache>
                <c:ptCount val="1"/>
                <c:pt idx="0">
                  <c:v>豊栄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'図表1地区別人口(back)'!$O$64:$U$64</c:f>
              <c:numCache>
                <c:formatCode>#,##0_);[Red]\(#,##0\)</c:formatCode>
                <c:ptCount val="7"/>
                <c:pt idx="0">
                  <c:v>4110</c:v>
                </c:pt>
                <c:pt idx="1">
                  <c:v>4043</c:v>
                </c:pt>
                <c:pt idx="2">
                  <c:v>3923</c:v>
                </c:pt>
                <c:pt idx="3">
                  <c:v>3820</c:v>
                </c:pt>
                <c:pt idx="4">
                  <c:v>3730</c:v>
                </c:pt>
                <c:pt idx="5" formatCode="#,##0">
                  <c:v>3652</c:v>
                </c:pt>
                <c:pt idx="6" formatCode="#,##0">
                  <c:v>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1-4B6E-996A-47CE24012A09}"/>
            </c:ext>
          </c:extLst>
        </c:ser>
        <c:ser>
          <c:idx val="3"/>
          <c:order val="3"/>
          <c:tx>
            <c:strRef>
              <c:f>'図表1地区別人口(back)'!$N$65</c:f>
              <c:strCache>
                <c:ptCount val="1"/>
                <c:pt idx="0">
                  <c:v>福富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'図表1地区別人口(back)'!$O$65:$U$65</c:f>
              <c:numCache>
                <c:formatCode>#,##0_);[Red]\(#,##0\)</c:formatCode>
                <c:ptCount val="7"/>
                <c:pt idx="0">
                  <c:v>2806</c:v>
                </c:pt>
                <c:pt idx="1">
                  <c:v>2772</c:v>
                </c:pt>
                <c:pt idx="2">
                  <c:v>2734</c:v>
                </c:pt>
                <c:pt idx="3">
                  <c:v>2696</c:v>
                </c:pt>
                <c:pt idx="4">
                  <c:v>2655</c:v>
                </c:pt>
                <c:pt idx="5" formatCode="#,##0">
                  <c:v>2618</c:v>
                </c:pt>
                <c:pt idx="6" formatCode="#,##0">
                  <c:v>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1-4B6E-996A-47CE24012A09}"/>
            </c:ext>
          </c:extLst>
        </c:ser>
        <c:ser>
          <c:idx val="4"/>
          <c:order val="4"/>
          <c:tx>
            <c:strRef>
              <c:f>'図表1地区別人口(back)'!$N$66</c:f>
              <c:strCache>
                <c:ptCount val="1"/>
                <c:pt idx="0">
                  <c:v>黒瀬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'図表1地区別人口(back)'!$O$66:$U$66</c:f>
              <c:numCache>
                <c:formatCode>#,##0_);[Red]\(#,##0\)</c:formatCode>
                <c:ptCount val="7"/>
                <c:pt idx="0">
                  <c:v>24085</c:v>
                </c:pt>
                <c:pt idx="1">
                  <c:v>23890</c:v>
                </c:pt>
                <c:pt idx="2">
                  <c:v>23649</c:v>
                </c:pt>
                <c:pt idx="3">
                  <c:v>23452</c:v>
                </c:pt>
                <c:pt idx="4">
                  <c:v>23315</c:v>
                </c:pt>
                <c:pt idx="5" formatCode="#,##0">
                  <c:v>23192</c:v>
                </c:pt>
                <c:pt idx="6" formatCode="#,##0">
                  <c:v>23043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1-4B6E-996A-47CE24012A09}"/>
            </c:ext>
          </c:extLst>
        </c:ser>
        <c:ser>
          <c:idx val="5"/>
          <c:order val="5"/>
          <c:tx>
            <c:strRef>
              <c:f>'図表1地区別人口(back)'!$N$67</c:f>
              <c:strCache>
                <c:ptCount val="1"/>
                <c:pt idx="0">
                  <c:v>高屋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'図表1地区別人口(back)'!$O$67:$U$67</c:f>
              <c:numCache>
                <c:formatCode>#,##0_);[Red]\(#,##0\)</c:formatCode>
                <c:ptCount val="7"/>
                <c:pt idx="0">
                  <c:v>30839</c:v>
                </c:pt>
                <c:pt idx="1">
                  <c:v>30887</c:v>
                </c:pt>
                <c:pt idx="2">
                  <c:v>31118</c:v>
                </c:pt>
                <c:pt idx="3">
                  <c:v>31122</c:v>
                </c:pt>
                <c:pt idx="4">
                  <c:v>31034</c:v>
                </c:pt>
                <c:pt idx="5" formatCode="#,##0">
                  <c:v>30806</c:v>
                </c:pt>
                <c:pt idx="6" formatCode="#,##0">
                  <c:v>30768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1-4B6E-996A-47CE24012A09}"/>
            </c:ext>
          </c:extLst>
        </c:ser>
        <c:ser>
          <c:idx val="6"/>
          <c:order val="6"/>
          <c:tx>
            <c:strRef>
              <c:f>'図表1地区別人口(back)'!$N$68</c:f>
              <c:strCache>
                <c:ptCount val="1"/>
                <c:pt idx="0">
                  <c:v>志和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'図表1地区別人口(back)'!$O$68:$U$68</c:f>
              <c:numCache>
                <c:formatCode>#,##0_);[Red]\(#,##0\)</c:formatCode>
                <c:ptCount val="7"/>
                <c:pt idx="0">
                  <c:v>7771</c:v>
                </c:pt>
                <c:pt idx="1">
                  <c:v>7648</c:v>
                </c:pt>
                <c:pt idx="2">
                  <c:v>7528</c:v>
                </c:pt>
                <c:pt idx="3">
                  <c:v>7416</c:v>
                </c:pt>
                <c:pt idx="4">
                  <c:v>7303</c:v>
                </c:pt>
                <c:pt idx="5" formatCode="#,##0">
                  <c:v>7119</c:v>
                </c:pt>
                <c:pt idx="6" formatCode="#,##0">
                  <c:v>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1-4B6E-996A-47CE24012A09}"/>
            </c:ext>
          </c:extLst>
        </c:ser>
        <c:ser>
          <c:idx val="7"/>
          <c:order val="7"/>
          <c:tx>
            <c:strRef>
              <c:f>'図表1地区別人口(back)'!$N$69</c:f>
              <c:strCache>
                <c:ptCount val="1"/>
                <c:pt idx="0">
                  <c:v>八本松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'図表1地区別人口(back)'!$O$69:$U$69</c:f>
              <c:numCache>
                <c:formatCode>#,##0_);[Red]\(#,##0\)</c:formatCode>
                <c:ptCount val="7"/>
                <c:pt idx="0">
                  <c:v>27885</c:v>
                </c:pt>
                <c:pt idx="1">
                  <c:v>27926</c:v>
                </c:pt>
                <c:pt idx="2">
                  <c:v>28168</c:v>
                </c:pt>
                <c:pt idx="3">
                  <c:v>28200</c:v>
                </c:pt>
                <c:pt idx="4">
                  <c:v>28089</c:v>
                </c:pt>
                <c:pt idx="5" formatCode="#,##0">
                  <c:v>28020</c:v>
                </c:pt>
                <c:pt idx="6" formatCode="#,##0">
                  <c:v>28312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1-4B6E-996A-47CE24012A09}"/>
            </c:ext>
          </c:extLst>
        </c:ser>
        <c:ser>
          <c:idx val="8"/>
          <c:order val="8"/>
          <c:tx>
            <c:strRef>
              <c:f>'図表1地区別人口(back)'!$N$70</c:f>
              <c:strCache>
                <c:ptCount val="1"/>
                <c:pt idx="0">
                  <c:v>西条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'図表1地区別人口(back)'!$O$70:$U$70</c:f>
              <c:numCache>
                <c:formatCode>#,##0_);[Red]\(#,##0\)</c:formatCode>
                <c:ptCount val="7"/>
                <c:pt idx="0">
                  <c:v>66311</c:v>
                </c:pt>
                <c:pt idx="1">
                  <c:v>67356</c:v>
                </c:pt>
                <c:pt idx="2">
                  <c:v>68564</c:v>
                </c:pt>
                <c:pt idx="3" formatCode="#,##0;&quot;△ &quot;#,##0">
                  <c:v>69304</c:v>
                </c:pt>
                <c:pt idx="4" formatCode="#,##0;&quot;△ &quot;#,##0">
                  <c:v>69610</c:v>
                </c:pt>
                <c:pt idx="5" formatCode="#,##0">
                  <c:v>71047</c:v>
                </c:pt>
                <c:pt idx="6" formatCode="#,##0">
                  <c:v>72339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1-4B6E-996A-47CE24012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26107008"/>
        <c:axId val="126137472"/>
      </c:barChart>
      <c:lineChart>
        <c:grouping val="standard"/>
        <c:varyColors val="0"/>
        <c:ser>
          <c:idx val="9"/>
          <c:order val="9"/>
          <c:tx>
            <c:strRef>
              <c:f>'図表1地区別人口(back)'!$N$71</c:f>
              <c:strCache>
                <c:ptCount val="1"/>
                <c:pt idx="0">
                  <c:v>広島県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'図表1地区別人口(back)'!$O$61:$U$61</c:f>
              <c:strCache>
                <c:ptCount val="7"/>
                <c:pt idx="0">
                  <c:v>2009
（平21）</c:v>
                </c:pt>
                <c:pt idx="1">
                  <c:v>2010
（平22）</c:v>
                </c:pt>
                <c:pt idx="2">
                  <c:v>2011
（平23）</c:v>
                </c:pt>
                <c:pt idx="3">
                  <c:v>2012
（平24）</c:v>
                </c:pt>
                <c:pt idx="4">
                  <c:v>2013
（平25）</c:v>
                </c:pt>
                <c:pt idx="5">
                  <c:v>2014
（平26）</c:v>
                </c:pt>
                <c:pt idx="6">
                  <c:v>2015
（平27）</c:v>
                </c:pt>
              </c:strCache>
            </c:strRef>
          </c:cat>
          <c:val>
            <c:numRef>
              <c:f>'図表1地区別人口(back)'!$O$71:$U$71</c:f>
              <c:numCache>
                <c:formatCode>#,##0_);[Red]\(#,##0\)</c:formatCode>
                <c:ptCount val="7"/>
                <c:pt idx="0">
                  <c:v>2859300</c:v>
                </c:pt>
                <c:pt idx="1">
                  <c:v>2856308</c:v>
                </c:pt>
                <c:pt idx="2">
                  <c:v>2852728</c:v>
                </c:pt>
                <c:pt idx="3">
                  <c:v>2846680</c:v>
                </c:pt>
                <c:pt idx="4">
                  <c:v>2873603</c:v>
                </c:pt>
                <c:pt idx="5">
                  <c:v>2876300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F1-4B6E-996A-47CE24012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39008"/>
        <c:axId val="126140800"/>
      </c:lineChart>
      <c:catAx>
        <c:axId val="12610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6137472"/>
        <c:crosses val="autoZero"/>
        <c:auto val="1"/>
        <c:lblAlgn val="ctr"/>
        <c:lblOffset val="100"/>
        <c:noMultiLvlLbl val="0"/>
      </c:catAx>
      <c:valAx>
        <c:axId val="12613747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126107008"/>
        <c:crosses val="autoZero"/>
        <c:crossBetween val="between"/>
      </c:valAx>
      <c:catAx>
        <c:axId val="12613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40800"/>
        <c:crosses val="autoZero"/>
        <c:auto val="1"/>
        <c:lblAlgn val="ctr"/>
        <c:lblOffset val="100"/>
        <c:noMultiLvlLbl val="0"/>
      </c:catAx>
      <c:valAx>
        <c:axId val="126140800"/>
        <c:scaling>
          <c:orientation val="minMax"/>
          <c:max val="3000000"/>
          <c:min val="0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126139008"/>
        <c:crosses val="max"/>
        <c:crossBetween val="between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1.4000719949952995E-2"/>
          <c:y val="2.3770778652668417E-3"/>
          <c:w val="0.95859812463521943"/>
          <c:h val="6.840019997500312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78569743910208"/>
          <c:y val="9.7274691628914181E-2"/>
          <c:w val="0.78801411057235171"/>
          <c:h val="0.84586940045380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'図表1地区別人口(back)'!$B$62</c:f>
              <c:strCache>
                <c:ptCount val="1"/>
                <c:pt idx="0">
                  <c:v>安芸津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'図表1地区別人口(back)'!$C$62:$K$62</c:f>
              <c:numCache>
                <c:formatCode>#,##0_);[Red]\(#,##0\)</c:formatCode>
                <c:ptCount val="9"/>
                <c:pt idx="0">
                  <c:v>14152</c:v>
                </c:pt>
                <c:pt idx="1">
                  <c:v>14160</c:v>
                </c:pt>
                <c:pt idx="2">
                  <c:v>13857</c:v>
                </c:pt>
                <c:pt idx="3">
                  <c:v>13621</c:v>
                </c:pt>
                <c:pt idx="4">
                  <c:v>13002</c:v>
                </c:pt>
                <c:pt idx="5">
                  <c:v>12999</c:v>
                </c:pt>
                <c:pt idx="6">
                  <c:v>12335</c:v>
                </c:pt>
                <c:pt idx="7">
                  <c:v>11747</c:v>
                </c:pt>
                <c:pt idx="8" formatCode="#,##0">
                  <c:v>10919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4-489A-A821-E0BBAF015B1A}"/>
            </c:ext>
          </c:extLst>
        </c:ser>
        <c:ser>
          <c:idx val="1"/>
          <c:order val="1"/>
          <c:tx>
            <c:strRef>
              <c:f>'図表1地区別人口(back)'!$B$63</c:f>
              <c:strCache>
                <c:ptCount val="1"/>
                <c:pt idx="0">
                  <c:v>河内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'図表1地区別人口(back)'!$C$63:$K$63</c:f>
              <c:numCache>
                <c:formatCode>#,##0_);[Red]\(#,##0\)</c:formatCode>
                <c:ptCount val="9"/>
                <c:pt idx="0">
                  <c:v>8233</c:v>
                </c:pt>
                <c:pt idx="1">
                  <c:v>7941</c:v>
                </c:pt>
                <c:pt idx="2">
                  <c:v>7782</c:v>
                </c:pt>
                <c:pt idx="3">
                  <c:v>7701</c:v>
                </c:pt>
                <c:pt idx="4">
                  <c:v>7302</c:v>
                </c:pt>
                <c:pt idx="5">
                  <c:v>7053</c:v>
                </c:pt>
                <c:pt idx="6">
                  <c:v>6941</c:v>
                </c:pt>
                <c:pt idx="7">
                  <c:v>6484</c:v>
                </c:pt>
                <c:pt idx="8" formatCode="#,##0">
                  <c:v>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4-489A-A821-E0BBAF015B1A}"/>
            </c:ext>
          </c:extLst>
        </c:ser>
        <c:ser>
          <c:idx val="2"/>
          <c:order val="2"/>
          <c:tx>
            <c:strRef>
              <c:f>'図表1地区別人口(back)'!$B$64</c:f>
              <c:strCache>
                <c:ptCount val="1"/>
                <c:pt idx="0">
                  <c:v>豊栄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'図表1地区別人口(back)'!$C$64:$K$64</c:f>
              <c:numCache>
                <c:formatCode>#,##0_);[Red]\(#,##0\)</c:formatCode>
                <c:ptCount val="9"/>
                <c:pt idx="0">
                  <c:v>5970</c:v>
                </c:pt>
                <c:pt idx="1">
                  <c:v>5722</c:v>
                </c:pt>
                <c:pt idx="2">
                  <c:v>5466</c:v>
                </c:pt>
                <c:pt idx="3">
                  <c:v>5228</c:v>
                </c:pt>
                <c:pt idx="4">
                  <c:v>4966</c:v>
                </c:pt>
                <c:pt idx="5">
                  <c:v>4673</c:v>
                </c:pt>
                <c:pt idx="6">
                  <c:v>4404</c:v>
                </c:pt>
                <c:pt idx="7">
                  <c:v>4131</c:v>
                </c:pt>
                <c:pt idx="8" formatCode="#,##0">
                  <c:v>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4-489A-A821-E0BBAF015B1A}"/>
            </c:ext>
          </c:extLst>
        </c:ser>
        <c:ser>
          <c:idx val="3"/>
          <c:order val="3"/>
          <c:tx>
            <c:strRef>
              <c:f>'図表1地区別人口(back)'!$B$65</c:f>
              <c:strCache>
                <c:ptCount val="1"/>
                <c:pt idx="0">
                  <c:v>福富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'図表1地区別人口(back)'!$C$65:$K$65</c:f>
              <c:numCache>
                <c:formatCode>#,##0_);[Red]\(#,##0\)</c:formatCode>
                <c:ptCount val="9"/>
                <c:pt idx="0">
                  <c:v>3572</c:v>
                </c:pt>
                <c:pt idx="1">
                  <c:v>3269</c:v>
                </c:pt>
                <c:pt idx="2">
                  <c:v>3212</c:v>
                </c:pt>
                <c:pt idx="3">
                  <c:v>3118</c:v>
                </c:pt>
                <c:pt idx="4">
                  <c:v>2983</c:v>
                </c:pt>
                <c:pt idx="5">
                  <c:v>2837</c:v>
                </c:pt>
                <c:pt idx="6">
                  <c:v>2892</c:v>
                </c:pt>
                <c:pt idx="7">
                  <c:v>2814</c:v>
                </c:pt>
                <c:pt idx="8" formatCode="#,##0">
                  <c:v>2626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44-489A-A821-E0BBAF015B1A}"/>
            </c:ext>
          </c:extLst>
        </c:ser>
        <c:ser>
          <c:idx val="4"/>
          <c:order val="4"/>
          <c:tx>
            <c:strRef>
              <c:f>'図表1地区別人口(back)'!$B$66</c:f>
              <c:strCache>
                <c:ptCount val="1"/>
                <c:pt idx="0">
                  <c:v>黒瀬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'図表1地区別人口(back)'!$C$66:$K$66</c:f>
              <c:numCache>
                <c:formatCode>#,##0_);[Red]\(#,##0\)</c:formatCode>
                <c:ptCount val="9"/>
                <c:pt idx="0">
                  <c:v>9646</c:v>
                </c:pt>
                <c:pt idx="1">
                  <c:v>10891</c:v>
                </c:pt>
                <c:pt idx="2">
                  <c:v>14747</c:v>
                </c:pt>
                <c:pt idx="3">
                  <c:v>16774</c:v>
                </c:pt>
                <c:pt idx="4">
                  <c:v>19626</c:v>
                </c:pt>
                <c:pt idx="5">
                  <c:v>23652</c:v>
                </c:pt>
                <c:pt idx="6">
                  <c:v>25351</c:v>
                </c:pt>
                <c:pt idx="7">
                  <c:v>25287</c:v>
                </c:pt>
                <c:pt idx="8" formatCode="#,##0">
                  <c:v>24410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44-489A-A821-E0BBAF015B1A}"/>
            </c:ext>
          </c:extLst>
        </c:ser>
        <c:ser>
          <c:idx val="5"/>
          <c:order val="5"/>
          <c:tx>
            <c:strRef>
              <c:f>'図表1地区別人口(back)'!$B$67</c:f>
              <c:strCache>
                <c:ptCount val="1"/>
                <c:pt idx="0">
                  <c:v>高屋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'図表1地区別人口(back)'!$C$67:$K$67</c:f>
              <c:numCache>
                <c:formatCode>#,##0_);[Red]\(#,##0\)</c:formatCode>
                <c:ptCount val="9"/>
                <c:pt idx="0">
                  <c:v>9541</c:v>
                </c:pt>
                <c:pt idx="1">
                  <c:v>13948</c:v>
                </c:pt>
                <c:pt idx="2">
                  <c:v>15673</c:v>
                </c:pt>
                <c:pt idx="3">
                  <c:v>17332</c:v>
                </c:pt>
                <c:pt idx="4">
                  <c:v>20524</c:v>
                </c:pt>
                <c:pt idx="5">
                  <c:v>28219</c:v>
                </c:pt>
                <c:pt idx="6">
                  <c:v>30601</c:v>
                </c:pt>
                <c:pt idx="7">
                  <c:v>30862</c:v>
                </c:pt>
                <c:pt idx="8" formatCode="#,##0">
                  <c:v>30651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44-489A-A821-E0BBAF015B1A}"/>
            </c:ext>
          </c:extLst>
        </c:ser>
        <c:ser>
          <c:idx val="6"/>
          <c:order val="6"/>
          <c:tx>
            <c:strRef>
              <c:f>'図表1地区別人口(back)'!$B$68</c:f>
              <c:strCache>
                <c:ptCount val="1"/>
                <c:pt idx="0">
                  <c:v>志和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'図表1地区別人口(back)'!$C$68:$K$68</c:f>
              <c:numCache>
                <c:formatCode>#,##0_);[Red]\(#,##0\)</c:formatCode>
                <c:ptCount val="9"/>
                <c:pt idx="0">
                  <c:v>7234</c:v>
                </c:pt>
                <c:pt idx="1">
                  <c:v>7371</c:v>
                </c:pt>
                <c:pt idx="2">
                  <c:v>7790</c:v>
                </c:pt>
                <c:pt idx="3">
                  <c:v>8084</c:v>
                </c:pt>
                <c:pt idx="4">
                  <c:v>8249</c:v>
                </c:pt>
                <c:pt idx="5">
                  <c:v>8465</c:v>
                </c:pt>
                <c:pt idx="6">
                  <c:v>8031</c:v>
                </c:pt>
                <c:pt idx="7">
                  <c:v>7684</c:v>
                </c:pt>
                <c:pt idx="8" formatCode="#,##0">
                  <c:v>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44-489A-A821-E0BBAF015B1A}"/>
            </c:ext>
          </c:extLst>
        </c:ser>
        <c:ser>
          <c:idx val="7"/>
          <c:order val="7"/>
          <c:tx>
            <c:strRef>
              <c:f>'図表1地区別人口(back)'!$B$69</c:f>
              <c:strCache>
                <c:ptCount val="1"/>
                <c:pt idx="0">
                  <c:v>八本松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'図表1地区別人口(back)'!$C$69:$K$69</c:f>
              <c:numCache>
                <c:formatCode>#,##0_);[Red]\(#,##0\)</c:formatCode>
                <c:ptCount val="9"/>
                <c:pt idx="0">
                  <c:v>10672</c:v>
                </c:pt>
                <c:pt idx="1">
                  <c:v>14816</c:v>
                </c:pt>
                <c:pt idx="2">
                  <c:v>17881</c:v>
                </c:pt>
                <c:pt idx="3">
                  <c:v>20405</c:v>
                </c:pt>
                <c:pt idx="4">
                  <c:v>21902</c:v>
                </c:pt>
                <c:pt idx="5">
                  <c:v>26176</c:v>
                </c:pt>
                <c:pt idx="6">
                  <c:v>26042</c:v>
                </c:pt>
                <c:pt idx="7">
                  <c:v>27080</c:v>
                </c:pt>
                <c:pt idx="8" formatCode="#,##0">
                  <c:v>28109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44-489A-A821-E0BBAF015B1A}"/>
            </c:ext>
          </c:extLst>
        </c:ser>
        <c:ser>
          <c:idx val="8"/>
          <c:order val="8"/>
          <c:tx>
            <c:strRef>
              <c:f>'図表1地区別人口(back)'!$B$70</c:f>
              <c:strCache>
                <c:ptCount val="1"/>
                <c:pt idx="0">
                  <c:v>西条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'図表1地区別人口(back)'!$C$70:$K$70</c:f>
              <c:numCache>
                <c:formatCode>#,##0_);[Red]\(#,##0\)</c:formatCode>
                <c:ptCount val="9"/>
                <c:pt idx="0">
                  <c:v>24567</c:v>
                </c:pt>
                <c:pt idx="1">
                  <c:v>30101</c:v>
                </c:pt>
                <c:pt idx="2">
                  <c:v>34463</c:v>
                </c:pt>
                <c:pt idx="3">
                  <c:v>38896</c:v>
                </c:pt>
                <c:pt idx="4">
                  <c:v>43534</c:v>
                </c:pt>
                <c:pt idx="5" formatCode="#,##0;&quot;△ &quot;#,##0">
                  <c:v>51079</c:v>
                </c:pt>
                <c:pt idx="6" formatCode="#,##0;&quot;△ &quot;#,##0">
                  <c:v>58749</c:v>
                </c:pt>
                <c:pt idx="7" formatCode="#,##0;&quot;△ &quot;#,##0">
                  <c:v>68341</c:v>
                </c:pt>
                <c:pt idx="8" formatCode="#,##0">
                  <c:v>76312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44-489A-A821-E0BBAF015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27423616"/>
        <c:axId val="127425152"/>
      </c:barChart>
      <c:lineChart>
        <c:grouping val="standard"/>
        <c:varyColors val="0"/>
        <c:ser>
          <c:idx val="9"/>
          <c:order val="9"/>
          <c:tx>
            <c:strRef>
              <c:f>'図表1地区別人口(back)'!$B$71</c:f>
              <c:strCache>
                <c:ptCount val="1"/>
                <c:pt idx="0">
                  <c:v>広島県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7813140302949732E-2"/>
                  <c:y val="-3.9658920179310678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4-489A-A821-E0BBAF015B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'図表1地区別人口(back)'!$C$61:$K$61</c:f>
              <c:strCache>
                <c:ptCount val="9"/>
                <c:pt idx="0">
                  <c:v>1970
(昭45)</c:v>
                </c:pt>
                <c:pt idx="1">
                  <c:v>1975
(昭50)</c:v>
                </c:pt>
                <c:pt idx="2">
                  <c:v>1980
(昭55)</c:v>
                </c:pt>
                <c:pt idx="3">
                  <c:v>1985
(昭60)</c:v>
                </c:pt>
                <c:pt idx="4">
                  <c:v>1990
(平2)</c:v>
                </c:pt>
                <c:pt idx="5">
                  <c:v>1995
(平7)</c:v>
                </c:pt>
                <c:pt idx="6">
                  <c:v>2000
(平12)</c:v>
                </c:pt>
                <c:pt idx="7">
                  <c:v>2005
(平17)</c:v>
                </c:pt>
                <c:pt idx="8">
                  <c:v>2010
(平22)</c:v>
                </c:pt>
              </c:strCache>
            </c:strRef>
          </c:cat>
          <c:val>
            <c:numRef>
              <c:f>'図表1地区別人口(back)'!$C$71:$K$71</c:f>
              <c:numCache>
                <c:formatCode>#,##0_);[Red]\(#,##0\)</c:formatCode>
                <c:ptCount val="9"/>
                <c:pt idx="0">
                  <c:v>2436135</c:v>
                </c:pt>
                <c:pt idx="1">
                  <c:v>2646324</c:v>
                </c:pt>
                <c:pt idx="2">
                  <c:v>2739161</c:v>
                </c:pt>
                <c:pt idx="3">
                  <c:v>2819200</c:v>
                </c:pt>
                <c:pt idx="4">
                  <c:v>2849847</c:v>
                </c:pt>
                <c:pt idx="5">
                  <c:v>2881748</c:v>
                </c:pt>
                <c:pt idx="6">
                  <c:v>2878915</c:v>
                </c:pt>
                <c:pt idx="7">
                  <c:v>2876642</c:v>
                </c:pt>
                <c:pt idx="8">
                  <c:v>2860750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44-489A-A821-E0BBAF015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35136"/>
        <c:axId val="127436672"/>
      </c:lineChart>
      <c:catAx>
        <c:axId val="12742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425152"/>
        <c:crosses val="autoZero"/>
        <c:auto val="1"/>
        <c:lblAlgn val="ctr"/>
        <c:lblOffset val="100"/>
        <c:noMultiLvlLbl val="0"/>
      </c:catAx>
      <c:valAx>
        <c:axId val="1274251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127423616"/>
        <c:crosses val="autoZero"/>
        <c:crossBetween val="between"/>
      </c:valAx>
      <c:catAx>
        <c:axId val="12743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436672"/>
        <c:crosses val="autoZero"/>
        <c:auto val="1"/>
        <c:lblAlgn val="ctr"/>
        <c:lblOffset val="100"/>
        <c:noMultiLvlLbl val="0"/>
      </c:catAx>
      <c:valAx>
        <c:axId val="127436672"/>
        <c:scaling>
          <c:orientation val="minMax"/>
          <c:max val="3000000"/>
          <c:min val="0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127435136"/>
        <c:crosses val="max"/>
        <c:crossBetween val="between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2.0518381511035952E-2"/>
          <c:y val="1.407174520348246E-2"/>
          <c:w val="0.96002621148866452"/>
          <c:h val="5.204095614389082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308429118774"/>
          <c:y val="7.1888409961685829E-2"/>
          <c:w val="0.68840900383141768"/>
          <c:h val="0.787011015325670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'２人口分布（町別2'!$Q$27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'２人口分布（町別2'!$P$28:$P$46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'２人口分布（町別2'!$Q$28:$Q$46</c:f>
              <c:numCache>
                <c:formatCode>#,##0_ </c:formatCode>
                <c:ptCount val="19"/>
                <c:pt idx="0">
                  <c:v>347</c:v>
                </c:pt>
                <c:pt idx="1">
                  <c:v>484</c:v>
                </c:pt>
                <c:pt idx="2">
                  <c:v>523</c:v>
                </c:pt>
                <c:pt idx="3">
                  <c:v>500</c:v>
                </c:pt>
                <c:pt idx="4">
                  <c:v>556</c:v>
                </c:pt>
                <c:pt idx="5">
                  <c:v>522</c:v>
                </c:pt>
                <c:pt idx="6">
                  <c:v>528</c:v>
                </c:pt>
                <c:pt idx="7">
                  <c:v>608</c:v>
                </c:pt>
                <c:pt idx="8">
                  <c:v>671</c:v>
                </c:pt>
                <c:pt idx="9">
                  <c:v>818</c:v>
                </c:pt>
                <c:pt idx="10">
                  <c:v>793</c:v>
                </c:pt>
                <c:pt idx="11">
                  <c:v>716</c:v>
                </c:pt>
                <c:pt idx="12">
                  <c:v>738</c:v>
                </c:pt>
                <c:pt idx="13">
                  <c:v>847</c:v>
                </c:pt>
                <c:pt idx="14">
                  <c:v>1007</c:v>
                </c:pt>
                <c:pt idx="15">
                  <c:v>671</c:v>
                </c:pt>
                <c:pt idx="16">
                  <c:v>425</c:v>
                </c:pt>
                <c:pt idx="17">
                  <c:v>203</c:v>
                </c:pt>
                <c:pt idx="18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B-4E78-9083-8FF42A86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634176"/>
        <c:axId val="115635712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'２人口分布（町別2'!$R$27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'２人口分布（町別2'!$P$28:$P$46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'２人口分布（町別2'!$R$28:$R$46</c:f>
              <c:numCache>
                <c:formatCode>#,##0_ </c:formatCode>
                <c:ptCount val="19"/>
                <c:pt idx="0">
                  <c:v>301</c:v>
                </c:pt>
                <c:pt idx="1">
                  <c:v>422</c:v>
                </c:pt>
                <c:pt idx="2">
                  <c:v>418</c:v>
                </c:pt>
                <c:pt idx="3">
                  <c:v>458</c:v>
                </c:pt>
                <c:pt idx="4">
                  <c:v>513</c:v>
                </c:pt>
                <c:pt idx="5">
                  <c:v>437</c:v>
                </c:pt>
                <c:pt idx="6">
                  <c:v>509</c:v>
                </c:pt>
                <c:pt idx="7">
                  <c:v>531</c:v>
                </c:pt>
                <c:pt idx="8">
                  <c:v>569</c:v>
                </c:pt>
                <c:pt idx="9">
                  <c:v>725</c:v>
                </c:pt>
                <c:pt idx="10">
                  <c:v>721</c:v>
                </c:pt>
                <c:pt idx="11">
                  <c:v>770</c:v>
                </c:pt>
                <c:pt idx="12">
                  <c:v>836</c:v>
                </c:pt>
                <c:pt idx="13">
                  <c:v>833</c:v>
                </c:pt>
                <c:pt idx="14">
                  <c:v>1123</c:v>
                </c:pt>
                <c:pt idx="15">
                  <c:v>774</c:v>
                </c:pt>
                <c:pt idx="16">
                  <c:v>503</c:v>
                </c:pt>
                <c:pt idx="17">
                  <c:v>368</c:v>
                </c:pt>
                <c:pt idx="18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B-4E78-9083-8FF42A86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639040"/>
        <c:axId val="115637248"/>
      </c:barChart>
      <c:catAx>
        <c:axId val="1156341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35712"/>
        <c:crosses val="autoZero"/>
        <c:auto val="1"/>
        <c:lblAlgn val="ctr"/>
        <c:lblOffset val="100"/>
        <c:noMultiLvlLbl val="0"/>
      </c:catAx>
      <c:valAx>
        <c:axId val="115635712"/>
        <c:scaling>
          <c:orientation val="maxMin"/>
          <c:max val="1200"/>
          <c:min val="-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34176"/>
        <c:crosses val="autoZero"/>
        <c:crossBetween val="between"/>
        <c:majorUnit val="600"/>
      </c:valAx>
      <c:valAx>
        <c:axId val="115637248"/>
        <c:scaling>
          <c:orientation val="minMax"/>
          <c:min val="-1200"/>
        </c:scaling>
        <c:delete val="1"/>
        <c:axPos val="t"/>
        <c:numFmt formatCode="#,##0_ " sourceLinked="1"/>
        <c:majorTickMark val="out"/>
        <c:minorTickMark val="none"/>
        <c:tickLblPos val="nextTo"/>
        <c:crossAx val="115639040"/>
        <c:crosses val="max"/>
        <c:crossBetween val="between"/>
        <c:majorUnit val="400"/>
      </c:valAx>
      <c:catAx>
        <c:axId val="115639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5637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09401709401709"/>
          <c:y val="7.1888451443569534E-2"/>
          <c:w val="0.72460598290598288"/>
          <c:h val="0.787011015325670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'２人口分布（町別2'!$T$27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'２人口分布（町別2'!$S$28:$S$46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'２人口分布（町別2'!$T$28:$T$46</c:f>
              <c:numCache>
                <c:formatCode>#,##0_ </c:formatCode>
                <c:ptCount val="19"/>
                <c:pt idx="0">
                  <c:v>20</c:v>
                </c:pt>
                <c:pt idx="1">
                  <c:v>35</c:v>
                </c:pt>
                <c:pt idx="2">
                  <c:v>30</c:v>
                </c:pt>
                <c:pt idx="3">
                  <c:v>40</c:v>
                </c:pt>
                <c:pt idx="4">
                  <c:v>47</c:v>
                </c:pt>
                <c:pt idx="5">
                  <c:v>29</c:v>
                </c:pt>
                <c:pt idx="6">
                  <c:v>35</c:v>
                </c:pt>
                <c:pt idx="7">
                  <c:v>45</c:v>
                </c:pt>
                <c:pt idx="8">
                  <c:v>48</c:v>
                </c:pt>
                <c:pt idx="9">
                  <c:v>74</c:v>
                </c:pt>
                <c:pt idx="10">
                  <c:v>73</c:v>
                </c:pt>
                <c:pt idx="11">
                  <c:v>73</c:v>
                </c:pt>
                <c:pt idx="12">
                  <c:v>93</c:v>
                </c:pt>
                <c:pt idx="13">
                  <c:v>87</c:v>
                </c:pt>
                <c:pt idx="14">
                  <c:v>126</c:v>
                </c:pt>
                <c:pt idx="15">
                  <c:v>71</c:v>
                </c:pt>
                <c:pt idx="16">
                  <c:v>57</c:v>
                </c:pt>
                <c:pt idx="17">
                  <c:v>48</c:v>
                </c:pt>
                <c:pt idx="1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C-4509-864D-A9D2932D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5665536"/>
        <c:axId val="116396416"/>
      </c:barChart>
      <c:barChart>
        <c:barDir val="bar"/>
        <c:grouping val="clustered"/>
        <c:varyColors val="0"/>
        <c:ser>
          <c:idx val="1"/>
          <c:order val="1"/>
          <c:tx>
            <c:strRef>
              <c:f>'２人口分布（町別2'!$U$27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strRef>
              <c:f>'２人口分布（町別2'!$S$28:$S$46</c:f>
              <c:strCache>
                <c:ptCount val="19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</c:v>
                </c:pt>
              </c:strCache>
            </c:strRef>
          </c:cat>
          <c:val>
            <c:numRef>
              <c:f>'２人口分布（町別2'!$U$28:$U$46</c:f>
              <c:numCache>
                <c:formatCode>#,##0_ </c:formatCode>
                <c:ptCount val="19"/>
                <c:pt idx="0">
                  <c:v>23</c:v>
                </c:pt>
                <c:pt idx="1">
                  <c:v>37</c:v>
                </c:pt>
                <c:pt idx="2">
                  <c:v>41</c:v>
                </c:pt>
                <c:pt idx="3">
                  <c:v>46</c:v>
                </c:pt>
                <c:pt idx="4">
                  <c:v>41</c:v>
                </c:pt>
                <c:pt idx="5">
                  <c:v>31</c:v>
                </c:pt>
                <c:pt idx="6">
                  <c:v>30</c:v>
                </c:pt>
                <c:pt idx="7">
                  <c:v>41</c:v>
                </c:pt>
                <c:pt idx="8">
                  <c:v>61</c:v>
                </c:pt>
                <c:pt idx="9">
                  <c:v>71</c:v>
                </c:pt>
                <c:pt idx="10">
                  <c:v>76</c:v>
                </c:pt>
                <c:pt idx="11">
                  <c:v>73</c:v>
                </c:pt>
                <c:pt idx="12">
                  <c:v>100</c:v>
                </c:pt>
                <c:pt idx="13">
                  <c:v>83</c:v>
                </c:pt>
                <c:pt idx="14">
                  <c:v>131</c:v>
                </c:pt>
                <c:pt idx="15">
                  <c:v>86</c:v>
                </c:pt>
                <c:pt idx="16">
                  <c:v>89</c:v>
                </c:pt>
                <c:pt idx="17">
                  <c:v>92</c:v>
                </c:pt>
                <c:pt idx="1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C-4509-864D-A9D2932D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16399488"/>
        <c:axId val="116397952"/>
      </c:barChart>
      <c:catAx>
        <c:axId val="1156655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396416"/>
        <c:crosses val="autoZero"/>
        <c:auto val="1"/>
        <c:lblAlgn val="ctr"/>
        <c:lblOffset val="100"/>
        <c:noMultiLvlLbl val="0"/>
      </c:catAx>
      <c:valAx>
        <c:axId val="116396416"/>
        <c:scaling>
          <c:orientation val="maxMin"/>
          <c:max val="150"/>
          <c:min val="-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65536"/>
        <c:crosses val="autoZero"/>
        <c:crossBetween val="between"/>
      </c:valAx>
      <c:valAx>
        <c:axId val="116397952"/>
        <c:scaling>
          <c:orientation val="minMax"/>
          <c:min val="-120"/>
        </c:scaling>
        <c:delete val="1"/>
        <c:axPos val="t"/>
        <c:numFmt formatCode="#,##0_ " sourceLinked="1"/>
        <c:majorTickMark val="out"/>
        <c:minorTickMark val="none"/>
        <c:tickLblPos val="nextTo"/>
        <c:crossAx val="116399488"/>
        <c:crosses val="max"/>
        <c:crossBetween val="between"/>
        <c:majorUnit val="40"/>
      </c:valAx>
      <c:catAx>
        <c:axId val="116399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397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B412038-6C8A-4C77-BBEA-34E7AEE7466E}">
          <cx:tx>
            <cx:txData>
              <cx:f>_xlchart.v1.4</cx:f>
              <cx:v>人数</cx:v>
            </cx:txData>
          </cx:tx>
          <cx:spPr>
            <a:solidFill>
              <a:srgbClr val="7030A0"/>
            </a:solidFill>
          </cx:spPr>
          <cx:dataPt idx="0">
            <cx:spPr>
              <a:solidFill>
                <a:schemeClr val="accent5"/>
              </a:solidFill>
            </cx:spPr>
          </cx:dataPt>
          <cx:dataPt idx="1">
            <cx:spPr>
              <a:solidFill>
                <a:schemeClr val="accent3"/>
              </a:solidFill>
            </cx:spPr>
          </cx:dataPt>
          <cx:dataPt idx="2">
            <cx:spPr>
              <a:solidFill>
                <a:srgbClr val="0070C0"/>
              </a:solidFill>
            </cx:spPr>
          </cx:dataPt>
          <cx:dataPt idx="3">
            <cx:spPr>
              <a:solidFill>
                <a:schemeClr val="accent6"/>
              </a:solidFill>
            </cx:spPr>
          </cx:dataPt>
          <cx:dataPt idx="4">
            <cx:spPr>
              <a:solidFill>
                <a:srgbClr val="FF99FF"/>
              </a:solidFill>
            </cx:spPr>
          </cx:dataPt>
          <cx:dataPt idx="5">
            <cx:spPr>
              <a:solidFill>
                <a:schemeClr val="accent3"/>
              </a:solidFill>
            </cx:spPr>
          </cx:dataPt>
          <cx:dataPt idx="6">
            <cx:spPr>
              <a:solidFill>
                <a:srgbClr val="FFC000"/>
              </a:solidFill>
            </cx:spPr>
          </cx:dataPt>
          <cx:dataPt idx="7">
            <cx:spPr>
              <a:solidFill>
                <a:schemeClr val="accent1"/>
              </a:solidFill>
            </cx:spPr>
          </cx:dataPt>
          <cx:dataLabels pos="ctr">
            <cx:visibility seriesName="0" categoryName="1" value="0"/>
          </cx:dataLabels>
          <cx:dataId val="0"/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A21401C-8643-4ABD-BF1F-FFC585D67FAC}">
          <cx:tx>
            <cx:txData>
              <cx:f>_xlchart.v1.1</cx:f>
              <cx:v>人数</cx:v>
            </cx:txData>
          </cx:tx>
          <cx:dataLabels pos="ctr">
            <cx:visibility seriesName="0" categoryName="1" value="0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1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0.xml"/><Relationship Id="rId5" Type="http://schemas.microsoft.com/office/2014/relationships/chartEx" Target="../charts/chartEx2.xml"/><Relationship Id="rId4" Type="http://schemas.microsoft.com/office/2014/relationships/chartEx" Target="../charts/chartEx1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</xdr:colOff>
      <xdr:row>0</xdr:row>
      <xdr:rowOff>30256</xdr:rowOff>
    </xdr:from>
    <xdr:to>
      <xdr:col>5</xdr:col>
      <xdr:colOff>19050</xdr:colOff>
      <xdr:row>1</xdr:row>
      <xdr:rowOff>167806</xdr:rowOff>
    </xdr:to>
    <xdr:sp macro="" textlink="">
      <xdr:nvSpPr>
        <xdr:cNvPr id="3" name="Rectangle 8"/>
        <xdr:cNvSpPr>
          <a:spLocks noChangeArrowheads="1"/>
        </xdr:cNvSpPr>
      </xdr:nvSpPr>
      <xdr:spPr bwMode="auto">
        <a:xfrm>
          <a:off x="20410" y="30256"/>
          <a:ext cx="3532415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人口分布（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10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年前との比較）</a:t>
          </a:r>
          <a:endParaRPr lang="ja-JP" altLang="en-US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158749</xdr:rowOff>
    </xdr:from>
    <xdr:to>
      <xdr:col>5</xdr:col>
      <xdr:colOff>582084</xdr:colOff>
      <xdr:row>28</xdr:row>
      <xdr:rowOff>37797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D22983-A1F8-4E3C-AE27-030CFEAA4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490538</xdr:colOff>
      <xdr:row>6</xdr:row>
      <xdr:rowOff>23813</xdr:rowOff>
    </xdr:from>
    <xdr:to>
      <xdr:col>5</xdr:col>
      <xdr:colOff>309563</xdr:colOff>
      <xdr:row>8</xdr:row>
      <xdr:rowOff>14288</xdr:rowOff>
    </xdr:to>
    <xdr:sp macro="" textlink="">
      <xdr:nvSpPr>
        <xdr:cNvPr id="11" name="角丸四角形 10"/>
        <xdr:cNvSpPr/>
      </xdr:nvSpPr>
      <xdr:spPr bwMode="auto">
        <a:xfrm>
          <a:off x="3133726" y="1328738"/>
          <a:ext cx="490537" cy="314325"/>
        </a:xfrm>
        <a:prstGeom prst="roundRect">
          <a:avLst/>
        </a:prstGeom>
        <a:ln>
          <a:solidFill>
            <a:srgbClr val="FF9999"/>
          </a:solidFill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女性</a:t>
          </a:r>
          <a:endParaRPr 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</xdr:colOff>
      <xdr:row>4</xdr:row>
      <xdr:rowOff>163513</xdr:rowOff>
    </xdr:from>
    <xdr:to>
      <xdr:col>0</xdr:col>
      <xdr:colOff>403491</xdr:colOff>
      <xdr:row>6</xdr:row>
      <xdr:rowOff>73555</xdr:rowOff>
    </xdr:to>
    <xdr:sp macro="" textlink="">
      <xdr:nvSpPr>
        <xdr:cNvPr id="2" name="正方形/長方形 1"/>
        <xdr:cNvSpPr/>
      </xdr:nvSpPr>
      <xdr:spPr bwMode="auto">
        <a:xfrm>
          <a:off x="1" y="904346"/>
          <a:ext cx="403490" cy="280459"/>
        </a:xfrm>
        <a:prstGeom prst="rect">
          <a:avLst/>
        </a:prstGeom>
        <a:noFill/>
        <a:ln>
          <a:noFill/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（歳）</a:t>
          </a:r>
          <a:endParaRPr kumimoji="1" lang="en-US" altLang="ja-JP" sz="1000">
            <a:solidFill>
              <a:schemeClr val="tx1">
                <a:lumMod val="75000"/>
                <a:lumOff val="25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317424</xdr:colOff>
      <xdr:row>25</xdr:row>
      <xdr:rowOff>40633</xdr:rowOff>
    </xdr:from>
    <xdr:to>
      <xdr:col>5</xdr:col>
      <xdr:colOff>640370</xdr:colOff>
      <xdr:row>27</xdr:row>
      <xdr:rowOff>74605</xdr:rowOff>
    </xdr:to>
    <xdr:grpSp>
      <xdr:nvGrpSpPr>
        <xdr:cNvPr id="5" name="グループ化 4"/>
        <xdr:cNvGrpSpPr/>
      </xdr:nvGrpSpPr>
      <xdr:grpSpPr>
        <a:xfrm>
          <a:off x="2248882" y="4670841"/>
          <a:ext cx="1630744" cy="404389"/>
          <a:chOff x="3377378" y="4775426"/>
          <a:chExt cx="1664130" cy="260370"/>
        </a:xfrm>
      </xdr:grpSpPr>
      <xdr:grpSp>
        <xdr:nvGrpSpPr>
          <xdr:cNvPr id="4" name="グループ化 3"/>
          <xdr:cNvGrpSpPr/>
        </xdr:nvGrpSpPr>
        <xdr:grpSpPr>
          <a:xfrm>
            <a:off x="3377378" y="4775426"/>
            <a:ext cx="1597620" cy="150364"/>
            <a:chOff x="3694690" y="4948014"/>
            <a:chExt cx="1731340" cy="58175"/>
          </a:xfrm>
        </xdr:grpSpPr>
        <xdr:sp macro="" textlink="">
          <xdr:nvSpPr>
            <xdr:cNvPr id="17" name="正方形/長方形 16"/>
            <xdr:cNvSpPr/>
          </xdr:nvSpPr>
          <xdr:spPr bwMode="auto">
            <a:xfrm>
              <a:off x="4265593" y="4948014"/>
              <a:ext cx="619125" cy="58175"/>
            </a:xfrm>
            <a:prstGeom prst="rect">
              <a:avLst/>
            </a:prstGeom>
            <a:ln>
              <a:noFill/>
              <a:headEnd type="none" w="med" len="med"/>
              <a:tailEnd type="none" w="med" len="med"/>
            </a:ln>
            <a:extLst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18288" tIns="0" rIns="0" bIns="0" rtlCol="0" anchor="ctr" upright="1"/>
            <a:lstStyle/>
            <a:p>
              <a:pPr algn="ctr"/>
              <a:r>
                <a:rPr kumimoji="1" lang="en-US" altLang="ja-JP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Arial Unicode MS" panose="020B0604020202020204" pitchFamily="50" charset="-128"/>
                </a:rPr>
                <a:t>6,000</a:t>
              </a:r>
              <a:endPara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Arial Unicode MS" panose="020B0604020202020204" pitchFamily="50" charset="-128"/>
              </a:endParaRPr>
            </a:p>
          </xdr:txBody>
        </xdr:sp>
        <xdr:sp macro="" textlink="">
          <xdr:nvSpPr>
            <xdr:cNvPr id="19" name="正方形/長方形 18"/>
            <xdr:cNvSpPr/>
          </xdr:nvSpPr>
          <xdr:spPr bwMode="auto">
            <a:xfrm>
              <a:off x="3694690" y="4949788"/>
              <a:ext cx="552238" cy="50901"/>
            </a:xfrm>
            <a:prstGeom prst="rect">
              <a:avLst/>
            </a:prstGeom>
            <a:ln>
              <a:noFill/>
              <a:headEnd type="none" w="med" len="med"/>
              <a:tailEnd type="none" w="med" len="med"/>
            </a:ln>
            <a:extLst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18288" tIns="0" rIns="0" bIns="0" rtlCol="0" anchor="ctr" upright="1"/>
            <a:lstStyle/>
            <a:p>
              <a:pPr algn="ctr"/>
              <a:r>
                <a:rPr kumimoji="1" lang="en-US" altLang="ja-JP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Arial Unicode MS" panose="020B0604020202020204" pitchFamily="50" charset="-128"/>
                </a:rPr>
                <a:t>3,000</a:t>
              </a:r>
              <a:endPara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Arial Unicode MS" panose="020B0604020202020204" pitchFamily="50" charset="-128"/>
              </a:endParaRPr>
            </a:p>
          </xdr:txBody>
        </xdr:sp>
        <xdr:sp macro="" textlink="">
          <xdr:nvSpPr>
            <xdr:cNvPr id="20" name="正方形/長方形 19"/>
            <xdr:cNvSpPr/>
          </xdr:nvSpPr>
          <xdr:spPr bwMode="auto">
            <a:xfrm>
              <a:off x="4892630" y="4951047"/>
              <a:ext cx="533400" cy="48479"/>
            </a:xfrm>
            <a:prstGeom prst="rect">
              <a:avLst/>
            </a:prstGeom>
            <a:ln>
              <a:noFill/>
              <a:headEnd type="none" w="med" len="med"/>
              <a:tailEnd type="none" w="med" len="med"/>
            </a:ln>
            <a:extLst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18288" tIns="0" rIns="0" bIns="0" rtlCol="0" anchor="ctr" upright="1"/>
            <a:lstStyle/>
            <a:p>
              <a:pPr algn="ctr"/>
              <a:r>
                <a:rPr kumimoji="1" lang="en-US" altLang="ja-JP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Arial Unicode MS" panose="020B0604020202020204" pitchFamily="50" charset="-128"/>
                </a:rPr>
                <a:t>9,000</a:t>
              </a:r>
              <a:endPara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Arial Unicode MS" panose="020B0604020202020204" pitchFamily="50" charset="-128"/>
              </a:endParaRPr>
            </a:p>
          </xdr:txBody>
        </xdr:sp>
      </xdr:grpSp>
      <xdr:sp macro="" textlink="">
        <xdr:nvSpPr>
          <xdr:cNvPr id="18" name="正方形/長方形 17"/>
          <xdr:cNvSpPr/>
        </xdr:nvSpPr>
        <xdr:spPr bwMode="auto">
          <a:xfrm>
            <a:off x="4474770" y="4907209"/>
            <a:ext cx="566738" cy="128587"/>
          </a:xfrm>
          <a:prstGeom prst="rect">
            <a:avLst/>
          </a:prstGeom>
          <a:solidFill>
            <a:schemeClr val="bg1"/>
          </a:solidFill>
          <a:ln>
            <a:noFill/>
            <a:headEnd type="none" w="med" len="med"/>
            <a:tailEnd type="none" w="med" len="med"/>
          </a:ln>
          <a:extLst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1000">
                <a:solidFill>
                  <a:schemeClr val="tx1">
                    <a:lumMod val="75000"/>
                    <a:lumOff val="25000"/>
                  </a:schemeClr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（人）</a:t>
            </a:r>
            <a:endParaRPr kumimoji="1" lang="en-US" altLang="ja-JP" sz="10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76200</xdr:colOff>
      <xdr:row>33</xdr:row>
      <xdr:rowOff>33338</xdr:rowOff>
    </xdr:from>
    <xdr:to>
      <xdr:col>6</xdr:col>
      <xdr:colOff>122387</xdr:colOff>
      <xdr:row>54</xdr:row>
      <xdr:rowOff>166323</xdr:rowOff>
    </xdr:to>
    <xdr:grpSp>
      <xdr:nvGrpSpPr>
        <xdr:cNvPr id="8" name="グループ化 7"/>
        <xdr:cNvGrpSpPr/>
      </xdr:nvGrpSpPr>
      <xdr:grpSpPr>
        <a:xfrm>
          <a:off x="76200" y="6156552"/>
          <a:ext cx="3939342" cy="4022360"/>
          <a:chOff x="614957" y="6811373"/>
          <a:chExt cx="5600995" cy="4365564"/>
        </a:xfrm>
      </xdr:grpSpPr>
      <xdr:grpSp>
        <xdr:nvGrpSpPr>
          <xdr:cNvPr id="9" name="グループ化 8"/>
          <xdr:cNvGrpSpPr/>
        </xdr:nvGrpSpPr>
        <xdr:grpSpPr>
          <a:xfrm>
            <a:off x="614957" y="6811373"/>
            <a:ext cx="5410201" cy="4324350"/>
            <a:chOff x="605216" y="7066462"/>
            <a:chExt cx="5400449" cy="4237200"/>
          </a:xfrm>
        </xdr:grpSpPr>
        <xdr:graphicFrame macro="">
          <xdr:nvGraphicFramePr>
            <xdr:cNvPr id="7" name="グラフ 6">
              <a:extLst>
                <a:ext uri="{FF2B5EF4-FFF2-40B4-BE49-F238E27FC236}">
                  <a16:creationId xmlns:a16="http://schemas.microsoft.com/office/drawing/2014/main" id="{D8941B22-1766-40D8-B770-85AAD8F8169E}"/>
                </a:ext>
              </a:extLst>
            </xdr:cNvPr>
            <xdr:cNvGraphicFramePr>
              <a:graphicFrameLocks/>
            </xdr:cNvGraphicFramePr>
          </xdr:nvGraphicFramePr>
          <xdr:xfrm>
            <a:off x="605216" y="7066462"/>
            <a:ext cx="5400449" cy="4237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4" name="正方形/長方形 13"/>
            <xdr:cNvSpPr/>
          </xdr:nvSpPr>
          <xdr:spPr bwMode="auto">
            <a:xfrm>
              <a:off x="3802618" y="10977101"/>
              <a:ext cx="619125" cy="247650"/>
            </a:xfrm>
            <a:prstGeom prst="rect">
              <a:avLst/>
            </a:prstGeom>
            <a:ln>
              <a:noFill/>
              <a:headEnd type="none" w="med" len="med"/>
              <a:tailEnd type="none" w="med" len="med"/>
            </a:ln>
            <a:extLst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18288" tIns="0" rIns="0" bIns="0" rtlCol="0" anchor="ctr" upright="1"/>
            <a:lstStyle/>
            <a:p>
              <a:pPr algn="ctr"/>
              <a:r>
                <a:rPr kumimoji="1" lang="en-US" altLang="ja-JP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Arial Unicode MS" panose="020B0604020202020204" pitchFamily="50" charset="-128"/>
                </a:rPr>
                <a:t>3,000</a:t>
              </a:r>
              <a:endPara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Arial Unicode MS" panose="020B0604020202020204" pitchFamily="50" charset="-128"/>
              </a:endParaRPr>
            </a:p>
          </xdr:txBody>
        </xdr:sp>
        <xdr:sp macro="" textlink="">
          <xdr:nvSpPr>
            <xdr:cNvPr id="15" name="正方形/長方形 14"/>
            <xdr:cNvSpPr/>
          </xdr:nvSpPr>
          <xdr:spPr bwMode="auto">
            <a:xfrm>
              <a:off x="4593862" y="10982986"/>
              <a:ext cx="619125" cy="247650"/>
            </a:xfrm>
            <a:prstGeom prst="rect">
              <a:avLst/>
            </a:prstGeom>
            <a:ln>
              <a:noFill/>
              <a:headEnd type="none" w="med" len="med"/>
              <a:tailEnd type="none" w="med" len="med"/>
            </a:ln>
            <a:extLst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18288" tIns="0" rIns="0" bIns="0" rtlCol="0" anchor="ctr" upright="1"/>
            <a:lstStyle/>
            <a:p>
              <a:pPr algn="ctr"/>
              <a:r>
                <a:rPr kumimoji="1" lang="en-US" altLang="ja-JP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Arial Unicode MS" panose="020B0604020202020204" pitchFamily="50" charset="-128"/>
                </a:rPr>
                <a:t>6,000</a:t>
              </a:r>
              <a:endPara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Arial Unicode MS" panose="020B0604020202020204" pitchFamily="50" charset="-128"/>
              </a:endParaRPr>
            </a:p>
          </xdr:txBody>
        </xdr:sp>
        <xdr:sp macro="" textlink="">
          <xdr:nvSpPr>
            <xdr:cNvPr id="16" name="正方形/長方形 15"/>
            <xdr:cNvSpPr/>
          </xdr:nvSpPr>
          <xdr:spPr bwMode="auto">
            <a:xfrm>
              <a:off x="5425244" y="10985665"/>
              <a:ext cx="485776" cy="247650"/>
            </a:xfrm>
            <a:prstGeom prst="rect">
              <a:avLst/>
            </a:prstGeom>
            <a:ln>
              <a:noFill/>
              <a:headEnd type="none" w="med" len="med"/>
              <a:tailEnd type="none" w="med" len="med"/>
            </a:ln>
            <a:extLst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18288" tIns="0" rIns="0" bIns="0" rtlCol="0" anchor="ctr" upright="1"/>
            <a:lstStyle/>
            <a:p>
              <a:pPr algn="ctr"/>
              <a:r>
                <a:rPr kumimoji="1" lang="en-US" altLang="ja-JP" sz="9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  <a:cs typeface="Arial Unicode MS" panose="020B0604020202020204" pitchFamily="50" charset="-128"/>
                </a:rPr>
                <a:t>9,000</a:t>
              </a:r>
              <a:endParaRPr kumimoji="1" lang="ja-JP" altLang="en-US" sz="10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Arial Unicode MS" panose="020B0604020202020204" pitchFamily="50" charset="-128"/>
              </a:endParaRPr>
            </a:p>
          </xdr:txBody>
        </xdr:sp>
      </xdr:grpSp>
      <xdr:sp macro="" textlink="">
        <xdr:nvSpPr>
          <xdr:cNvPr id="22" name="正方形/長方形 21"/>
          <xdr:cNvSpPr/>
        </xdr:nvSpPr>
        <xdr:spPr bwMode="auto">
          <a:xfrm>
            <a:off x="5179983" y="11015565"/>
            <a:ext cx="1035969" cy="161372"/>
          </a:xfrm>
          <a:prstGeom prst="rect">
            <a:avLst/>
          </a:prstGeom>
          <a:noFill/>
          <a:ln>
            <a:noFill/>
            <a:headEnd type="none" w="med" len="med"/>
            <a:tailEnd type="none" w="med" len="med"/>
          </a:ln>
          <a:extLst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wrap="square" lIns="18288" tIns="0" rIns="0" bIns="0" rtlCol="0" anchor="ctr" upright="1"/>
          <a:lstStyle/>
          <a:p>
            <a:pPr algn="ctr"/>
            <a:r>
              <a:rPr kumimoji="1" lang="ja-JP" altLang="en-US" sz="1000">
                <a:solidFill>
                  <a:schemeClr val="tx1">
                    <a:lumMod val="75000"/>
                    <a:lumOff val="25000"/>
                  </a:schemeClr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（人）</a:t>
            </a:r>
            <a:endParaRPr kumimoji="1" lang="en-US" altLang="ja-JP" sz="10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152400</xdr:rowOff>
    </xdr:from>
    <xdr:to>
      <xdr:col>0</xdr:col>
      <xdr:colOff>485775</xdr:colOff>
      <xdr:row>34</xdr:row>
      <xdr:rowOff>57150</xdr:rowOff>
    </xdr:to>
    <xdr:sp macro="" textlink="">
      <xdr:nvSpPr>
        <xdr:cNvPr id="23" name="正方形/長方形 22"/>
        <xdr:cNvSpPr/>
      </xdr:nvSpPr>
      <xdr:spPr bwMode="auto">
        <a:xfrm>
          <a:off x="0" y="6096000"/>
          <a:ext cx="485775" cy="276225"/>
        </a:xfrm>
        <a:prstGeom prst="rect">
          <a:avLst/>
        </a:prstGeom>
        <a:noFill/>
        <a:ln>
          <a:noFill/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（歳）</a:t>
          </a:r>
          <a:endParaRPr kumimoji="1" lang="en-US" altLang="ja-JP" sz="1000">
            <a:solidFill>
              <a:schemeClr val="tx1">
                <a:lumMod val="75000"/>
                <a:lumOff val="25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23813</xdr:colOff>
      <xdr:row>34</xdr:row>
      <xdr:rowOff>23813</xdr:rowOff>
    </xdr:from>
    <xdr:to>
      <xdr:col>1</xdr:col>
      <xdr:colOff>504826</xdr:colOff>
      <xdr:row>36</xdr:row>
      <xdr:rowOff>14288</xdr:rowOff>
    </xdr:to>
    <xdr:sp macro="" textlink="">
      <xdr:nvSpPr>
        <xdr:cNvPr id="12" name="角丸四角形 11"/>
        <xdr:cNvSpPr/>
      </xdr:nvSpPr>
      <xdr:spPr bwMode="auto">
        <a:xfrm>
          <a:off x="566738" y="6338888"/>
          <a:ext cx="481013" cy="361950"/>
        </a:xfrm>
        <a:prstGeom prst="roundRect">
          <a:avLst/>
        </a:prstGeom>
        <a:ln>
          <a:solidFill>
            <a:srgbClr val="99CCFF"/>
          </a:solidFill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男性</a:t>
          </a:r>
          <a:endParaRPr 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561975</xdr:colOff>
      <xdr:row>34</xdr:row>
      <xdr:rowOff>42862</xdr:rowOff>
    </xdr:from>
    <xdr:to>
      <xdr:col>5</xdr:col>
      <xdr:colOff>381000</xdr:colOff>
      <xdr:row>36</xdr:row>
      <xdr:rowOff>33337</xdr:rowOff>
    </xdr:to>
    <xdr:sp macro="" textlink="">
      <xdr:nvSpPr>
        <xdr:cNvPr id="13" name="角丸四角形 12"/>
        <xdr:cNvSpPr/>
      </xdr:nvSpPr>
      <xdr:spPr bwMode="auto">
        <a:xfrm>
          <a:off x="3205163" y="6357937"/>
          <a:ext cx="490537" cy="361950"/>
        </a:xfrm>
        <a:prstGeom prst="roundRect">
          <a:avLst/>
        </a:prstGeom>
        <a:ln>
          <a:solidFill>
            <a:srgbClr val="FF9999"/>
          </a:solidFill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女性</a:t>
          </a:r>
          <a:endParaRPr 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0.01592</cdr:x>
      <cdr:y>0.03545</cdr:y>
    </cdr:from>
    <cdr:to>
      <cdr:x>0.12903</cdr:x>
      <cdr:y>0.0636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01143" y="319428"/>
          <a:ext cx="718607" cy="2536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（世帯）</a:t>
          </a:r>
          <a:endParaRPr kumimoji="1" lang="en-US" altLang="ja-JP" sz="1000">
            <a:solidFill>
              <a:schemeClr val="tx1">
                <a:lumMod val="75000"/>
                <a:lumOff val="25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11206</xdr:colOff>
      <xdr:row>2</xdr:row>
      <xdr:rowOff>168088</xdr:rowOff>
    </xdr:from>
    <xdr:to>
      <xdr:col>23</xdr:col>
      <xdr:colOff>140074</xdr:colOff>
      <xdr:row>36</xdr:row>
      <xdr:rowOff>61633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20410</xdr:colOff>
      <xdr:row>0</xdr:row>
      <xdr:rowOff>30256</xdr:rowOff>
    </xdr:from>
    <xdr:to>
      <xdr:col>20</xdr:col>
      <xdr:colOff>101600</xdr:colOff>
      <xdr:row>1</xdr:row>
      <xdr:rowOff>167806</xdr:rowOff>
    </xdr:to>
    <xdr:sp macro="" textlink="">
      <xdr:nvSpPr>
        <xdr:cNvPr id="3" name="Rectangle 8"/>
        <xdr:cNvSpPr>
          <a:spLocks noChangeArrowheads="1"/>
        </xdr:cNvSpPr>
      </xdr:nvSpPr>
      <xdr:spPr bwMode="auto">
        <a:xfrm>
          <a:off x="7132410" y="30256"/>
          <a:ext cx="4348390" cy="391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人口構成比の推移（住民基本台帳）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</xdr:col>
      <xdr:colOff>140075</xdr:colOff>
      <xdr:row>2</xdr:row>
      <xdr:rowOff>173692</xdr:rowOff>
    </xdr:from>
    <xdr:to>
      <xdr:col>11</xdr:col>
      <xdr:colOff>559174</xdr:colOff>
      <xdr:row>36</xdr:row>
      <xdr:rowOff>61633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14968</xdr:colOff>
      <xdr:row>0</xdr:row>
      <xdr:rowOff>20729</xdr:rowOff>
    </xdr:from>
    <xdr:to>
      <xdr:col>7</xdr:col>
      <xdr:colOff>412295</xdr:colOff>
      <xdr:row>1</xdr:row>
      <xdr:rowOff>158279</xdr:rowOff>
    </xdr:to>
    <xdr:sp macro="" textlink="">
      <xdr:nvSpPr>
        <xdr:cNvPr id="5" name="Rectangle 8"/>
        <xdr:cNvSpPr>
          <a:spLocks noChangeArrowheads="1"/>
        </xdr:cNvSpPr>
      </xdr:nvSpPr>
      <xdr:spPr bwMode="auto">
        <a:xfrm>
          <a:off x="14968" y="20729"/>
          <a:ext cx="4083502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人口構成比の推移（国勢調査）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44450</xdr:colOff>
      <xdr:row>4</xdr:row>
      <xdr:rowOff>0</xdr:rowOff>
    </xdr:from>
    <xdr:to>
      <xdr:col>40</xdr:col>
      <xdr:colOff>69272</xdr:colOff>
      <xdr:row>36</xdr:row>
      <xdr:rowOff>110182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12113</xdr:colOff>
      <xdr:row>0</xdr:row>
      <xdr:rowOff>11204</xdr:rowOff>
    </xdr:from>
    <xdr:to>
      <xdr:col>35</xdr:col>
      <xdr:colOff>434975</xdr:colOff>
      <xdr:row>1</xdr:row>
      <xdr:rowOff>148754</xdr:rowOff>
    </xdr:to>
    <xdr:sp macro="" textlink="">
      <xdr:nvSpPr>
        <xdr:cNvPr id="3" name="Rectangle 8"/>
        <xdr:cNvSpPr>
          <a:spLocks noChangeArrowheads="1"/>
        </xdr:cNvSpPr>
      </xdr:nvSpPr>
      <xdr:spPr bwMode="auto">
        <a:xfrm>
          <a:off x="13524913" y="11204"/>
          <a:ext cx="4347162" cy="391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地区別人口構成比（住民基本台帳）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66675</xdr:colOff>
      <xdr:row>3</xdr:row>
      <xdr:rowOff>161925</xdr:rowOff>
    </xdr:from>
    <xdr:to>
      <xdr:col>13</xdr:col>
      <xdr:colOff>0</xdr:colOff>
      <xdr:row>36</xdr:row>
      <xdr:rowOff>120075</xdr:rowOff>
    </xdr:to>
    <xdr:graphicFrame macro="">
      <xdr:nvGraphicFramePr>
        <xdr:cNvPr id="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22413</xdr:colOff>
      <xdr:row>0</xdr:row>
      <xdr:rowOff>11205</xdr:rowOff>
    </xdr:from>
    <xdr:to>
      <xdr:col>8</xdr:col>
      <xdr:colOff>9525</xdr:colOff>
      <xdr:row>1</xdr:row>
      <xdr:rowOff>148755</xdr:rowOff>
    </xdr:to>
    <xdr:sp macro="" textlink="">
      <xdr:nvSpPr>
        <xdr:cNvPr id="5" name="Rectangle 8"/>
        <xdr:cNvSpPr>
          <a:spLocks noChangeArrowheads="1"/>
        </xdr:cNvSpPr>
      </xdr:nvSpPr>
      <xdr:spPr bwMode="auto">
        <a:xfrm>
          <a:off x="22413" y="11205"/>
          <a:ext cx="3901887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地区別人口構成比（国勢調査）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63500</xdr:rowOff>
    </xdr:from>
    <xdr:to>
      <xdr:col>5</xdr:col>
      <xdr:colOff>146050</xdr:colOff>
      <xdr:row>25</xdr:row>
      <xdr:rowOff>38099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43</xdr:row>
      <xdr:rowOff>19051</xdr:rowOff>
    </xdr:from>
    <xdr:to>
      <xdr:col>6</xdr:col>
      <xdr:colOff>657224</xdr:colOff>
      <xdr:row>45</xdr:row>
      <xdr:rowOff>1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0" y="387351"/>
          <a:ext cx="631824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43</xdr:row>
      <xdr:rowOff>9525</xdr:rowOff>
    </xdr:from>
    <xdr:to>
      <xdr:col>25</xdr:col>
      <xdr:colOff>9525</xdr:colOff>
      <xdr:row>45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0" y="7439025"/>
          <a:ext cx="63817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136524</xdr:colOff>
      <xdr:row>30</xdr:row>
      <xdr:rowOff>120650</xdr:rowOff>
    </xdr:from>
    <xdr:to>
      <xdr:col>5</xdr:col>
      <xdr:colOff>914399</xdr:colOff>
      <xdr:row>59</xdr:row>
      <xdr:rowOff>152400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11</xdr:col>
      <xdr:colOff>104775</xdr:colOff>
      <xdr:row>48</xdr:row>
      <xdr:rowOff>0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34699</xdr:colOff>
      <xdr:row>2</xdr:row>
      <xdr:rowOff>24847</xdr:rowOff>
    </xdr:from>
    <xdr:to>
      <xdr:col>9</xdr:col>
      <xdr:colOff>491899</xdr:colOff>
      <xdr:row>33</xdr:row>
      <xdr:rowOff>242888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9</xdr:col>
      <xdr:colOff>439510</xdr:colOff>
      <xdr:row>53</xdr:row>
      <xdr:rowOff>144916</xdr:rowOff>
    </xdr:to>
    <xdr:graphicFrame macro="">
      <xdr:nvGraphicFramePr>
        <xdr:cNvPr id="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200025</xdr:rowOff>
    </xdr:from>
    <xdr:to>
      <xdr:col>8</xdr:col>
      <xdr:colOff>571500</xdr:colOff>
      <xdr:row>28</xdr:row>
      <xdr:rowOff>28575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35104</xdr:colOff>
      <xdr:row>0</xdr:row>
      <xdr:rowOff>13413</xdr:rowOff>
    </xdr:from>
    <xdr:to>
      <xdr:col>1</xdr:col>
      <xdr:colOff>530087</xdr:colOff>
      <xdr:row>1</xdr:row>
      <xdr:rowOff>150135</xdr:rowOff>
    </xdr:to>
    <xdr:sp macro="" textlink="">
      <xdr:nvSpPr>
        <xdr:cNvPr id="4" name="Rectangle 8"/>
        <xdr:cNvSpPr>
          <a:spLocks noChangeArrowheads="1"/>
        </xdr:cNvSpPr>
      </xdr:nvSpPr>
      <xdr:spPr bwMode="auto">
        <a:xfrm>
          <a:off x="35104" y="13413"/>
          <a:ext cx="1571722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農　　業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657225</xdr:colOff>
      <xdr:row>28</xdr:row>
      <xdr:rowOff>74544</xdr:rowOff>
    </xdr:from>
    <xdr:to>
      <xdr:col>8</xdr:col>
      <xdr:colOff>619125</xdr:colOff>
      <xdr:row>30</xdr:row>
      <xdr:rowOff>66261</xdr:rowOff>
    </xdr:to>
    <xdr:sp macro="" textlink="">
      <xdr:nvSpPr>
        <xdr:cNvPr id="6" name="正方形/長方形 5"/>
        <xdr:cNvSpPr/>
      </xdr:nvSpPr>
      <xdr:spPr bwMode="auto">
        <a:xfrm>
          <a:off x="3790950" y="5303769"/>
          <a:ext cx="2705100" cy="229842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r"/>
          <a:r>
            <a:rPr kumimoji="1" lang="ja-JP" altLang="en-US" sz="900"/>
            <a:t>農林業センサス（第</a:t>
          </a:r>
          <a:r>
            <a:rPr kumimoji="1" lang="en-US" altLang="ja-JP" sz="900"/>
            <a:t>3</a:t>
          </a:r>
          <a:r>
            <a:rPr kumimoji="1" lang="ja-JP" altLang="en-US" sz="900"/>
            <a:t>章の</a:t>
          </a:r>
          <a:r>
            <a:rPr kumimoji="1" lang="en-US" altLang="ja-JP" sz="900"/>
            <a:t>3,7</a:t>
          </a:r>
          <a:r>
            <a:rPr kumimoji="1" lang="ja-JP" altLang="en-US" sz="900"/>
            <a:t>　</a:t>
          </a:r>
          <a:r>
            <a:rPr kumimoji="1" lang="en-US" altLang="ja-JP" sz="900"/>
            <a:t>P64</a:t>
          </a:r>
          <a:r>
            <a:rPr kumimoji="1" lang="ja-JP" altLang="en-US" sz="900"/>
            <a:t>、</a:t>
          </a:r>
          <a:r>
            <a:rPr kumimoji="1" lang="en-US" altLang="ja-JP" sz="900"/>
            <a:t>P66</a:t>
          </a:r>
          <a:r>
            <a:rPr kumimoji="1" lang="ja-JP" altLang="en-US" sz="900"/>
            <a:t>参照）</a:t>
          </a:r>
        </a:p>
      </xdr:txBody>
    </xdr:sp>
    <xdr:clientData/>
  </xdr:twoCellAnchor>
  <xdr:twoCellAnchor>
    <xdr:from>
      <xdr:col>7</xdr:col>
      <xdr:colOff>666750</xdr:colOff>
      <xdr:row>3</xdr:row>
      <xdr:rowOff>123825</xdr:rowOff>
    </xdr:from>
    <xdr:to>
      <xdr:col>8</xdr:col>
      <xdr:colOff>647700</xdr:colOff>
      <xdr:row>4</xdr:row>
      <xdr:rowOff>47625</xdr:rowOff>
    </xdr:to>
    <xdr:sp macro="" textlink="">
      <xdr:nvSpPr>
        <xdr:cNvPr id="7" name="テキスト ボックス 6"/>
        <xdr:cNvSpPr txBox="1"/>
      </xdr:nvSpPr>
      <xdr:spPr>
        <a:xfrm>
          <a:off x="5857875" y="895350"/>
          <a:ext cx="6667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ha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  <xdr:twoCellAnchor>
    <xdr:from>
      <xdr:col>10</xdr:col>
      <xdr:colOff>412750</xdr:colOff>
      <xdr:row>38</xdr:row>
      <xdr:rowOff>69850</xdr:rowOff>
    </xdr:from>
    <xdr:to>
      <xdr:col>11</xdr:col>
      <xdr:colOff>419100</xdr:colOff>
      <xdr:row>40</xdr:row>
      <xdr:rowOff>63500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6883400" y="6673850"/>
          <a:ext cx="7747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711200</xdr:colOff>
      <xdr:row>36</xdr:row>
      <xdr:rowOff>152400</xdr:rowOff>
    </xdr:from>
    <xdr:to>
      <xdr:col>11</xdr:col>
      <xdr:colOff>717550</xdr:colOff>
      <xdr:row>38</xdr:row>
      <xdr:rowOff>146050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7181850" y="6426200"/>
          <a:ext cx="7747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31750</xdr:colOff>
      <xdr:row>34</xdr:row>
      <xdr:rowOff>12700</xdr:rowOff>
    </xdr:from>
    <xdr:to>
      <xdr:col>8</xdr:col>
      <xdr:colOff>488950</xdr:colOff>
      <xdr:row>54</xdr:row>
      <xdr:rowOff>44450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5861</xdr:rowOff>
    </xdr:from>
    <xdr:to>
      <xdr:col>5</xdr:col>
      <xdr:colOff>333375</xdr:colOff>
      <xdr:row>45</xdr:row>
      <xdr:rowOff>36634</xdr:rowOff>
    </xdr:to>
    <xdr:graphicFrame macro="">
      <xdr:nvGraphicFramePr>
        <xdr:cNvPr id="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232326</xdr:colOff>
      <xdr:row>2</xdr:row>
      <xdr:rowOff>124272</xdr:rowOff>
    </xdr:from>
    <xdr:to>
      <xdr:col>7</xdr:col>
      <xdr:colOff>655706</xdr:colOff>
      <xdr:row>17</xdr:row>
      <xdr:rowOff>149088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4004</xdr:colOff>
      <xdr:row>0</xdr:row>
      <xdr:rowOff>0</xdr:rowOff>
    </xdr:from>
    <xdr:to>
      <xdr:col>1</xdr:col>
      <xdr:colOff>1518478</xdr:colOff>
      <xdr:row>1</xdr:row>
      <xdr:rowOff>136722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4004" y="0"/>
          <a:ext cx="1768474" cy="3907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事 業 所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</xdr:col>
      <xdr:colOff>571497</xdr:colOff>
      <xdr:row>23</xdr:row>
      <xdr:rowOff>196298</xdr:rowOff>
    </xdr:from>
    <xdr:to>
      <xdr:col>7</xdr:col>
      <xdr:colOff>140801</xdr:colOff>
      <xdr:row>25</xdr:row>
      <xdr:rowOff>62949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844823" y="4983646"/>
          <a:ext cx="5483087" cy="26421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産業大分類別事業所数及び従業者構成比</a:t>
          </a:r>
          <a:endParaRPr lang="ja-JP" altLang="en-US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133350</xdr:colOff>
      <xdr:row>23</xdr:row>
      <xdr:rowOff>0</xdr:rowOff>
    </xdr:from>
    <xdr:to>
      <xdr:col>8</xdr:col>
      <xdr:colOff>485775</xdr:colOff>
      <xdr:row>45</xdr:row>
      <xdr:rowOff>19050</xdr:rowOff>
    </xdr:to>
    <xdr:graphicFrame macro="">
      <xdr:nvGraphicFramePr>
        <xdr:cNvPr id="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152400</xdr:colOff>
      <xdr:row>45</xdr:row>
      <xdr:rowOff>9525</xdr:rowOff>
    </xdr:from>
    <xdr:to>
      <xdr:col>13</xdr:col>
      <xdr:colOff>0</xdr:colOff>
      <xdr:row>51</xdr:row>
      <xdr:rowOff>114300</xdr:rowOff>
    </xdr:to>
    <xdr:sp macro="" textlink="">
      <xdr:nvSpPr>
        <xdr:cNvPr id="8" name="雲形吹き出し 5"/>
        <xdr:cNvSpPr>
          <a:spLocks noChangeArrowheads="1"/>
        </xdr:cNvSpPr>
      </xdr:nvSpPr>
      <xdr:spPr bwMode="auto">
        <a:xfrm>
          <a:off x="7648161" y="8631721"/>
          <a:ext cx="3077817" cy="1148383"/>
        </a:xfrm>
        <a:prstGeom prst="cloudCallout">
          <a:avLst>
            <a:gd name="adj1" fmla="val -20833"/>
            <a:gd name="adj2" fmla="val 62500"/>
          </a:avLst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366346</xdr:colOff>
      <xdr:row>13</xdr:row>
      <xdr:rowOff>43962</xdr:rowOff>
    </xdr:from>
    <xdr:to>
      <xdr:col>13</xdr:col>
      <xdr:colOff>14653</xdr:colOff>
      <xdr:row>16</xdr:row>
      <xdr:rowOff>29308</xdr:rowOff>
    </xdr:to>
    <xdr:sp macro="" textlink="">
      <xdr:nvSpPr>
        <xdr:cNvPr id="9" name="円形吹き出し 8"/>
        <xdr:cNvSpPr/>
      </xdr:nvSpPr>
      <xdr:spPr bwMode="auto">
        <a:xfrm>
          <a:off x="7872046" y="2720487"/>
          <a:ext cx="1943832" cy="585421"/>
        </a:xfrm>
        <a:prstGeom prst="wedgeEllipseCallout">
          <a:avLst/>
        </a:prstGeom>
        <a:noFill/>
        <a:ln w="952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>
          <a:glow rad="101600">
            <a:schemeClr val="accent3">
              <a:satMod val="175000"/>
              <a:alpha val="40000"/>
            </a:schemeClr>
          </a:glow>
        </a:effectLst>
        <a:extLst/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29836</xdr:colOff>
      <xdr:row>0</xdr:row>
      <xdr:rowOff>35502</xdr:rowOff>
    </xdr:from>
    <xdr:to>
      <xdr:col>1</xdr:col>
      <xdr:colOff>640773</xdr:colOff>
      <xdr:row>1</xdr:row>
      <xdr:rowOff>169588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29836" y="35502"/>
          <a:ext cx="1520142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2860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商  業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0</xdr:colOff>
      <xdr:row>5</xdr:row>
      <xdr:rowOff>38100</xdr:rowOff>
    </xdr:from>
    <xdr:to>
      <xdr:col>7</xdr:col>
      <xdr:colOff>2619375</xdr:colOff>
      <xdr:row>29</xdr:row>
      <xdr:rowOff>47625</xdr:rowOff>
    </xdr:to>
    <xdr:graphicFrame macro="">
      <xdr:nvGraphicFramePr>
        <xdr:cNvPr id="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28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318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0" y="318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228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0</xdr:colOff>
      <xdr:row>2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0" y="390525"/>
          <a:ext cx="6667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5366</xdr:colOff>
      <xdr:row>27</xdr:row>
      <xdr:rowOff>118457</xdr:rowOff>
    </xdr:from>
    <xdr:to>
      <xdr:col>19</xdr:col>
      <xdr:colOff>460148</xdr:colOff>
      <xdr:row>45</xdr:row>
      <xdr:rowOff>144311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538692</xdr:colOff>
      <xdr:row>27</xdr:row>
      <xdr:rowOff>126396</xdr:rowOff>
    </xdr:from>
    <xdr:to>
      <xdr:col>29</xdr:col>
      <xdr:colOff>43392</xdr:colOff>
      <xdr:row>49</xdr:row>
      <xdr:rowOff>52917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46869</xdr:colOff>
      <xdr:row>3</xdr:row>
      <xdr:rowOff>1</xdr:rowOff>
    </xdr:from>
    <xdr:to>
      <xdr:col>8</xdr:col>
      <xdr:colOff>1162654</xdr:colOff>
      <xdr:row>56</xdr:row>
      <xdr:rowOff>95250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40822</xdr:colOff>
      <xdr:row>0</xdr:row>
      <xdr:rowOff>40821</xdr:rowOff>
    </xdr:from>
    <xdr:to>
      <xdr:col>2</xdr:col>
      <xdr:colOff>235405</xdr:colOff>
      <xdr:row>2</xdr:row>
      <xdr:rowOff>31414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>
          <a:off x="40822" y="40821"/>
          <a:ext cx="1636940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工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業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oneCellAnchor>
    <xdr:from>
      <xdr:col>7</xdr:col>
      <xdr:colOff>612322</xdr:colOff>
      <xdr:row>11</xdr:row>
      <xdr:rowOff>68035</xdr:rowOff>
    </xdr:from>
    <xdr:ext cx="960519" cy="275717"/>
    <xdr:sp macro="" textlink="">
      <xdr:nvSpPr>
        <xdr:cNvPr id="11" name="テキスト ボックス 10"/>
        <xdr:cNvSpPr txBox="1"/>
      </xdr:nvSpPr>
      <xdr:spPr>
        <a:xfrm>
          <a:off x="5660572" y="2081892"/>
          <a:ext cx="96051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（単位：万円）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27215</xdr:colOff>
      <xdr:row>3</xdr:row>
      <xdr:rowOff>244927</xdr:rowOff>
    </xdr:from>
    <xdr:to>
      <xdr:col>8</xdr:col>
      <xdr:colOff>680357</xdr:colOff>
      <xdr:row>29</xdr:row>
      <xdr:rowOff>108857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9525</xdr:rowOff>
    </xdr:from>
    <xdr:to>
      <xdr:col>13</xdr:col>
      <xdr:colOff>733425</xdr:colOff>
      <xdr:row>3</xdr:row>
      <xdr:rowOff>238125</xdr:rowOff>
    </xdr:to>
    <xdr:cxnSp macro="">
      <xdr:nvCxnSpPr>
        <xdr:cNvPr id="6" name="直線コネクタ 2"/>
        <xdr:cNvCxnSpPr>
          <a:cxnSpLocks noChangeShapeType="1"/>
        </xdr:cNvCxnSpPr>
      </xdr:nvCxnSpPr>
      <xdr:spPr bwMode="auto">
        <a:xfrm>
          <a:off x="0" y="417739"/>
          <a:ext cx="2692854" cy="473529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40821</xdr:colOff>
      <xdr:row>0</xdr:row>
      <xdr:rowOff>40821</xdr:rowOff>
    </xdr:from>
    <xdr:to>
      <xdr:col>2</xdr:col>
      <xdr:colOff>470728</xdr:colOff>
      <xdr:row>2</xdr:row>
      <xdr:rowOff>17807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40821" y="40821"/>
          <a:ext cx="1654550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運輸・通信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0.11948</cdr:x>
      <cdr:y>0.01532</cdr:y>
    </cdr:from>
    <cdr:to>
      <cdr:x>0.21826</cdr:x>
      <cdr:y>0.09584</cdr:y>
    </cdr:to>
    <cdr:sp macro="" textlink="">
      <cdr:nvSpPr>
        <cdr:cNvPr id="3" name="角丸四角形 2"/>
        <cdr:cNvSpPr/>
      </cdr:nvSpPr>
      <cdr:spPr bwMode="auto">
        <a:xfrm xmlns:a="http://schemas.openxmlformats.org/drawingml/2006/main">
          <a:off x="475690" y="54226"/>
          <a:ext cx="393287" cy="284923"/>
        </a:xfrm>
        <a:prstGeom xmlns:a="http://schemas.openxmlformats.org/drawingml/2006/main" prst="roundRect">
          <a:avLst/>
        </a:prstGeom>
        <a:ln xmlns:a="http://schemas.openxmlformats.org/drawingml/2006/main">
          <a:solidFill>
            <a:srgbClr val="99CCFF"/>
          </a:solidFill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/>
          <a:r>
            <a:rPr lang="ja-JP" altLang="en-US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男性</a:t>
          </a:r>
          <a:endParaRPr 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0.00144</cdr:x>
      <cdr:y>0.04917</cdr:y>
    </cdr:from>
    <cdr:to>
      <cdr:x>0.0955</cdr:x>
      <cdr:y>0.09168</cdr:y>
    </cdr:to>
    <cdr:sp macro="" textlink="">
      <cdr:nvSpPr>
        <cdr:cNvPr id="2" name="テキスト ボックス 6"/>
        <cdr:cNvSpPr txBox="1"/>
      </cdr:nvSpPr>
      <cdr:spPr>
        <a:xfrm xmlns:a="http://schemas.openxmlformats.org/drawingml/2006/main">
          <a:off x="9525" y="309928"/>
          <a:ext cx="620490" cy="267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99807</xdr:rowOff>
    </xdr:from>
    <xdr:to>
      <xdr:col>14</xdr:col>
      <xdr:colOff>243326</xdr:colOff>
      <xdr:row>43</xdr:row>
      <xdr:rowOff>24408</xdr:rowOff>
    </xdr:to>
    <xdr:graphicFrame macro="">
      <xdr:nvGraphicFramePr>
        <xdr:cNvPr id="14" name="グラフ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9525</xdr:colOff>
      <xdr:row>16</xdr:row>
      <xdr:rowOff>9525</xdr:rowOff>
    </xdr:from>
    <xdr:to>
      <xdr:col>18</xdr:col>
      <xdr:colOff>19050</xdr:colOff>
      <xdr:row>18</xdr:row>
      <xdr:rowOff>0</xdr:rowOff>
    </xdr:to>
    <xdr:sp macro="" textlink="">
      <xdr:nvSpPr>
        <xdr:cNvPr id="16" name="Line 8"/>
        <xdr:cNvSpPr>
          <a:spLocks noChangeShapeType="1"/>
        </xdr:cNvSpPr>
      </xdr:nvSpPr>
      <xdr:spPr bwMode="auto">
        <a:xfrm>
          <a:off x="9525" y="4267760"/>
          <a:ext cx="681878" cy="4387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</xdr:row>
      <xdr:rowOff>9525</xdr:rowOff>
    </xdr:from>
    <xdr:to>
      <xdr:col>18</xdr:col>
      <xdr:colOff>19050</xdr:colOff>
      <xdr:row>4</xdr:row>
      <xdr:rowOff>0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9525" y="480172"/>
          <a:ext cx="681878" cy="4387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9</xdr:row>
      <xdr:rowOff>9525</xdr:rowOff>
    </xdr:from>
    <xdr:to>
      <xdr:col>18</xdr:col>
      <xdr:colOff>19050</xdr:colOff>
      <xdr:row>11</xdr:row>
      <xdr:rowOff>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9525" y="2373966"/>
          <a:ext cx="681878" cy="4387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23</xdr:row>
      <xdr:rowOff>9525</xdr:rowOff>
    </xdr:from>
    <xdr:to>
      <xdr:col>18</xdr:col>
      <xdr:colOff>19050</xdr:colOff>
      <xdr:row>25</xdr:row>
      <xdr:rowOff>0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9525" y="6161554"/>
          <a:ext cx="681878" cy="4387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30</xdr:row>
      <xdr:rowOff>9525</xdr:rowOff>
    </xdr:from>
    <xdr:to>
      <xdr:col>18</xdr:col>
      <xdr:colOff>19050</xdr:colOff>
      <xdr:row>32</xdr:row>
      <xdr:rowOff>0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9525" y="8055349"/>
          <a:ext cx="681878" cy="4387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23</xdr:row>
      <xdr:rowOff>9525</xdr:rowOff>
    </xdr:from>
    <xdr:to>
      <xdr:col>18</xdr:col>
      <xdr:colOff>19050</xdr:colOff>
      <xdr:row>25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9525" y="6161554"/>
          <a:ext cx="681878" cy="43871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33618</xdr:colOff>
      <xdr:row>0</xdr:row>
      <xdr:rowOff>44823</xdr:rowOff>
    </xdr:from>
    <xdr:to>
      <xdr:col>3</xdr:col>
      <xdr:colOff>191382</xdr:colOff>
      <xdr:row>1</xdr:row>
      <xdr:rowOff>185094</xdr:rowOff>
    </xdr:to>
    <xdr:sp macro="" textlink="">
      <xdr:nvSpPr>
        <xdr:cNvPr id="22" name="Rectangle 10"/>
        <xdr:cNvSpPr>
          <a:spLocks noChangeArrowheads="1"/>
        </xdr:cNvSpPr>
      </xdr:nvSpPr>
      <xdr:spPr bwMode="auto">
        <a:xfrm>
          <a:off x="33618" y="44823"/>
          <a:ext cx="1654550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運輸・通信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127226</xdr:colOff>
      <xdr:row>2</xdr:row>
      <xdr:rowOff>218307</xdr:rowOff>
    </xdr:from>
    <xdr:to>
      <xdr:col>14</xdr:col>
      <xdr:colOff>358548</xdr:colOff>
      <xdr:row>22</xdr:row>
      <xdr:rowOff>180208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41</xdr:row>
      <xdr:rowOff>9525</xdr:rowOff>
    </xdr:from>
    <xdr:to>
      <xdr:col>19</xdr:col>
      <xdr:colOff>0</xdr:colOff>
      <xdr:row>43</xdr:row>
      <xdr:rowOff>0</xdr:rowOff>
    </xdr:to>
    <xdr:sp macro="" textlink="">
      <xdr:nvSpPr>
        <xdr:cNvPr id="25" name="Line 1"/>
        <xdr:cNvSpPr>
          <a:spLocks noChangeShapeType="1"/>
        </xdr:cNvSpPr>
      </xdr:nvSpPr>
      <xdr:spPr bwMode="auto">
        <a:xfrm>
          <a:off x="7800975" y="10477500"/>
          <a:ext cx="14859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16</xdr:col>
      <xdr:colOff>9525</xdr:colOff>
      <xdr:row>16</xdr:row>
      <xdr:rowOff>9525</xdr:rowOff>
    </xdr:from>
    <xdr:to>
      <xdr:col>18</xdr:col>
      <xdr:colOff>19050</xdr:colOff>
      <xdr:row>18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9525" y="4286250"/>
          <a:ext cx="6858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</xdr:row>
      <xdr:rowOff>9525</xdr:rowOff>
    </xdr:from>
    <xdr:to>
      <xdr:col>18</xdr:col>
      <xdr:colOff>19050</xdr:colOff>
      <xdr:row>4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9525" y="476250"/>
          <a:ext cx="6858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9</xdr:row>
      <xdr:rowOff>9525</xdr:rowOff>
    </xdr:from>
    <xdr:to>
      <xdr:col>18</xdr:col>
      <xdr:colOff>19050</xdr:colOff>
      <xdr:row>11</xdr:row>
      <xdr:rowOff>0</xdr:rowOff>
    </xdr:to>
    <xdr:sp macro="" textlink="">
      <xdr:nvSpPr>
        <xdr:cNvPr id="26" name="Line 8"/>
        <xdr:cNvSpPr>
          <a:spLocks noChangeShapeType="1"/>
        </xdr:cNvSpPr>
      </xdr:nvSpPr>
      <xdr:spPr bwMode="auto">
        <a:xfrm>
          <a:off x="9525" y="2381250"/>
          <a:ext cx="6858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23</xdr:row>
      <xdr:rowOff>9525</xdr:rowOff>
    </xdr:from>
    <xdr:to>
      <xdr:col>18</xdr:col>
      <xdr:colOff>19050</xdr:colOff>
      <xdr:row>25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9525" y="6191250"/>
          <a:ext cx="6858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30</xdr:row>
      <xdr:rowOff>9525</xdr:rowOff>
    </xdr:from>
    <xdr:to>
      <xdr:col>18</xdr:col>
      <xdr:colOff>19050</xdr:colOff>
      <xdr:row>32</xdr:row>
      <xdr:rowOff>0</xdr:rowOff>
    </xdr:to>
    <xdr:sp macro="" textlink="">
      <xdr:nvSpPr>
        <xdr:cNvPr id="28" name="Line 8"/>
        <xdr:cNvSpPr>
          <a:spLocks noChangeShapeType="1"/>
        </xdr:cNvSpPr>
      </xdr:nvSpPr>
      <xdr:spPr bwMode="auto">
        <a:xfrm>
          <a:off x="9525" y="8096250"/>
          <a:ext cx="6858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23</xdr:row>
      <xdr:rowOff>9525</xdr:rowOff>
    </xdr:from>
    <xdr:to>
      <xdr:col>18</xdr:col>
      <xdr:colOff>19050</xdr:colOff>
      <xdr:row>25</xdr:row>
      <xdr:rowOff>0</xdr:rowOff>
    </xdr:to>
    <xdr:sp macro="" textlink="">
      <xdr:nvSpPr>
        <xdr:cNvPr id="29" name="Line 8"/>
        <xdr:cNvSpPr>
          <a:spLocks noChangeShapeType="1"/>
        </xdr:cNvSpPr>
      </xdr:nvSpPr>
      <xdr:spPr bwMode="auto">
        <a:xfrm>
          <a:off x="9525" y="6191250"/>
          <a:ext cx="68580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114301</xdr:colOff>
      <xdr:row>25</xdr:row>
      <xdr:rowOff>238125</xdr:rowOff>
    </xdr:from>
    <xdr:to>
      <xdr:col>2</xdr:col>
      <xdr:colOff>42550</xdr:colOff>
      <xdr:row>26</xdr:row>
      <xdr:rowOff>188730</xdr:rowOff>
    </xdr:to>
    <xdr:sp macro="" textlink="">
      <xdr:nvSpPr>
        <xdr:cNvPr id="30" name="テキスト ボックス 6"/>
        <xdr:cNvSpPr txBox="1"/>
      </xdr:nvSpPr>
      <xdr:spPr>
        <a:xfrm>
          <a:off x="114301" y="6562725"/>
          <a:ext cx="604524" cy="264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（台）</a:t>
          </a:r>
        </a:p>
      </xdr:txBody>
    </xdr:sp>
    <xdr:clientData/>
  </xdr:twoCellAnchor>
  <xdr:twoCellAnchor>
    <xdr:from>
      <xdr:col>16</xdr:col>
      <xdr:colOff>9525</xdr:colOff>
      <xdr:row>16</xdr:row>
      <xdr:rowOff>9525</xdr:rowOff>
    </xdr:from>
    <xdr:to>
      <xdr:col>18</xdr:col>
      <xdr:colOff>19050</xdr:colOff>
      <xdr:row>18</xdr:row>
      <xdr:rowOff>0</xdr:rowOff>
    </xdr:to>
    <xdr:sp macro="" textlink="">
      <xdr:nvSpPr>
        <xdr:cNvPr id="31" name="Line 8"/>
        <xdr:cNvSpPr>
          <a:spLocks noChangeShapeType="1"/>
        </xdr:cNvSpPr>
      </xdr:nvSpPr>
      <xdr:spPr bwMode="auto">
        <a:xfrm>
          <a:off x="9525" y="4552950"/>
          <a:ext cx="6858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</xdr:row>
      <xdr:rowOff>9525</xdr:rowOff>
    </xdr:from>
    <xdr:to>
      <xdr:col>18</xdr:col>
      <xdr:colOff>19050</xdr:colOff>
      <xdr:row>4</xdr:row>
      <xdr:rowOff>0</xdr:rowOff>
    </xdr:to>
    <xdr:sp macro="" textlink="">
      <xdr:nvSpPr>
        <xdr:cNvPr id="32" name="Line 8"/>
        <xdr:cNvSpPr>
          <a:spLocks noChangeShapeType="1"/>
        </xdr:cNvSpPr>
      </xdr:nvSpPr>
      <xdr:spPr bwMode="auto">
        <a:xfrm>
          <a:off x="9525" y="476250"/>
          <a:ext cx="6858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9</xdr:row>
      <xdr:rowOff>9525</xdr:rowOff>
    </xdr:from>
    <xdr:to>
      <xdr:col>18</xdr:col>
      <xdr:colOff>19050</xdr:colOff>
      <xdr:row>11</xdr:row>
      <xdr:rowOff>0</xdr:rowOff>
    </xdr:to>
    <xdr:sp macro="" textlink="">
      <xdr:nvSpPr>
        <xdr:cNvPr id="33" name="Line 8"/>
        <xdr:cNvSpPr>
          <a:spLocks noChangeShapeType="1"/>
        </xdr:cNvSpPr>
      </xdr:nvSpPr>
      <xdr:spPr bwMode="auto">
        <a:xfrm>
          <a:off x="9525" y="2514600"/>
          <a:ext cx="6858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23</xdr:row>
      <xdr:rowOff>9525</xdr:rowOff>
    </xdr:from>
    <xdr:to>
      <xdr:col>18</xdr:col>
      <xdr:colOff>19050</xdr:colOff>
      <xdr:row>25</xdr:row>
      <xdr:rowOff>0</xdr:rowOff>
    </xdr:to>
    <xdr:sp macro="" textlink="">
      <xdr:nvSpPr>
        <xdr:cNvPr id="34" name="Line 8"/>
        <xdr:cNvSpPr>
          <a:spLocks noChangeShapeType="1"/>
        </xdr:cNvSpPr>
      </xdr:nvSpPr>
      <xdr:spPr bwMode="auto">
        <a:xfrm>
          <a:off x="9525" y="6591300"/>
          <a:ext cx="6858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30</xdr:row>
      <xdr:rowOff>9525</xdr:rowOff>
    </xdr:from>
    <xdr:to>
      <xdr:col>18</xdr:col>
      <xdr:colOff>19050</xdr:colOff>
      <xdr:row>32</xdr:row>
      <xdr:rowOff>0</xdr:rowOff>
    </xdr:to>
    <xdr:sp macro="" textlink="">
      <xdr:nvSpPr>
        <xdr:cNvPr id="35" name="Line 8"/>
        <xdr:cNvSpPr>
          <a:spLocks noChangeShapeType="1"/>
        </xdr:cNvSpPr>
      </xdr:nvSpPr>
      <xdr:spPr bwMode="auto">
        <a:xfrm>
          <a:off x="9525" y="8629650"/>
          <a:ext cx="6858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23</xdr:row>
      <xdr:rowOff>9525</xdr:rowOff>
    </xdr:from>
    <xdr:to>
      <xdr:col>18</xdr:col>
      <xdr:colOff>19050</xdr:colOff>
      <xdr:row>25</xdr:row>
      <xdr:rowOff>0</xdr:rowOff>
    </xdr:to>
    <xdr:sp macro="" textlink="">
      <xdr:nvSpPr>
        <xdr:cNvPr id="36" name="Line 8"/>
        <xdr:cNvSpPr>
          <a:spLocks noChangeShapeType="1"/>
        </xdr:cNvSpPr>
      </xdr:nvSpPr>
      <xdr:spPr bwMode="auto">
        <a:xfrm>
          <a:off x="9525" y="6591300"/>
          <a:ext cx="6858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41</xdr:row>
      <xdr:rowOff>9525</xdr:rowOff>
    </xdr:from>
    <xdr:to>
      <xdr:col>19</xdr:col>
      <xdr:colOff>0</xdr:colOff>
      <xdr:row>43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>
          <a:off x="0" y="419100"/>
          <a:ext cx="239077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0.86922</cdr:x>
      <cdr:y>0.8985</cdr:y>
    </cdr:from>
    <cdr:to>
      <cdr:x>0.9759</cdr:x>
      <cdr:y>0.96042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 rot="19642322">
          <a:off x="6139809" y="4074106"/>
          <a:ext cx="753544" cy="2807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2020</a:t>
          </a:r>
          <a:r>
            <a:rPr kumimoji="1" lang="ja-JP" altLang="en-US" sz="80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年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3</a:t>
          </a:r>
          <a:r>
            <a:rPr kumimoji="1" lang="ja-JP" altLang="en-US" sz="80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0</xdr:row>
      <xdr:rowOff>44824</xdr:rowOff>
    </xdr:from>
    <xdr:to>
      <xdr:col>2</xdr:col>
      <xdr:colOff>298638</xdr:colOff>
      <xdr:row>1</xdr:row>
      <xdr:rowOff>212310</xdr:rowOff>
    </xdr:to>
    <xdr:sp macro="" textlink="">
      <xdr:nvSpPr>
        <xdr:cNvPr id="6" name="Rectangle 10"/>
        <xdr:cNvSpPr>
          <a:spLocks noChangeArrowheads="1"/>
        </xdr:cNvSpPr>
      </xdr:nvSpPr>
      <xdr:spPr bwMode="auto">
        <a:xfrm>
          <a:off x="44823" y="44824"/>
          <a:ext cx="1655351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上下水道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38878</xdr:colOff>
      <xdr:row>2</xdr:row>
      <xdr:rowOff>193417</xdr:rowOff>
    </xdr:from>
    <xdr:to>
      <xdr:col>7</xdr:col>
      <xdr:colOff>739648</xdr:colOff>
      <xdr:row>28</xdr:row>
      <xdr:rowOff>150845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108857</xdr:colOff>
      <xdr:row>33</xdr:row>
      <xdr:rowOff>27213</xdr:rowOff>
    </xdr:from>
    <xdr:to>
      <xdr:col>7</xdr:col>
      <xdr:colOff>809627</xdr:colOff>
      <xdr:row>61</xdr:row>
      <xdr:rowOff>24493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127790</xdr:colOff>
      <xdr:row>4</xdr:row>
      <xdr:rowOff>24848</xdr:rowOff>
    </xdr:from>
    <xdr:to>
      <xdr:col>1</xdr:col>
      <xdr:colOff>204107</xdr:colOff>
      <xdr:row>6</xdr:row>
      <xdr:rowOff>68036</xdr:rowOff>
    </xdr:to>
    <xdr:sp macro="" textlink="">
      <xdr:nvSpPr>
        <xdr:cNvPr id="2" name="テキスト ボックス 1"/>
        <xdr:cNvSpPr txBox="1"/>
      </xdr:nvSpPr>
      <xdr:spPr>
        <a:xfrm>
          <a:off x="127790" y="854884"/>
          <a:ext cx="756674" cy="3697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xdr:txBody>
    </xdr:sp>
    <xdr:clientData/>
  </xdr:twoCellAnchor>
  <xdr:twoCellAnchor>
    <xdr:from>
      <xdr:col>7</xdr:col>
      <xdr:colOff>142787</xdr:colOff>
      <xdr:row>3</xdr:row>
      <xdr:rowOff>49305</xdr:rowOff>
    </xdr:from>
    <xdr:to>
      <xdr:col>7</xdr:col>
      <xdr:colOff>741502</xdr:colOff>
      <xdr:row>5</xdr:row>
      <xdr:rowOff>2122</xdr:rowOff>
    </xdr:to>
    <xdr:sp macro="" textlink="">
      <xdr:nvSpPr>
        <xdr:cNvPr id="8" name="テキスト ボックス 7"/>
        <xdr:cNvSpPr txBox="1"/>
      </xdr:nvSpPr>
      <xdr:spPr>
        <a:xfrm>
          <a:off x="5974420" y="739382"/>
          <a:ext cx="598715" cy="273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%</a:t>
          </a:r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xdr:txBody>
    </xdr: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0.00778</cdr:x>
      <cdr:y>0.01171</cdr:y>
    </cdr:from>
    <cdr:to>
      <cdr:x>0.10845</cdr:x>
      <cdr:y>0.0881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762" y="50797"/>
          <a:ext cx="656810" cy="331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0.90208</cdr:x>
      <cdr:y>0.01171</cdr:y>
    </cdr:from>
    <cdr:to>
      <cdr:x>1</cdr:x>
      <cdr:y>0.0881</cdr:y>
    </cdr:to>
    <cdr:sp macro="" textlink="">
      <cdr:nvSpPr>
        <cdr:cNvPr id="3" name="テキスト ボックス 7"/>
        <cdr:cNvSpPr txBox="1"/>
      </cdr:nvSpPr>
      <cdr:spPr>
        <a:xfrm xmlns:a="http://schemas.openxmlformats.org/drawingml/2006/main">
          <a:off x="5885710" y="50797"/>
          <a:ext cx="638917" cy="331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%</a:t>
          </a:r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76574</xdr:colOff>
      <xdr:row>0</xdr:row>
      <xdr:rowOff>14568</xdr:rowOff>
    </xdr:from>
    <xdr:to>
      <xdr:col>9</xdr:col>
      <xdr:colOff>39837</xdr:colOff>
      <xdr:row>1</xdr:row>
      <xdr:rowOff>175650</xdr:rowOff>
    </xdr:to>
    <xdr:sp macro="" textlink="">
      <xdr:nvSpPr>
        <xdr:cNvPr id="12" name="Rectangle 10"/>
        <xdr:cNvSpPr>
          <a:spLocks noChangeArrowheads="1"/>
        </xdr:cNvSpPr>
      </xdr:nvSpPr>
      <xdr:spPr bwMode="auto">
        <a:xfrm>
          <a:off x="76574" y="14568"/>
          <a:ext cx="1512663" cy="3706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建  設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41</xdr:col>
      <xdr:colOff>191745</xdr:colOff>
      <xdr:row>1</xdr:row>
      <xdr:rowOff>17930</xdr:rowOff>
    </xdr:from>
    <xdr:to>
      <xdr:col>48</xdr:col>
      <xdr:colOff>603872</xdr:colOff>
      <xdr:row>13</xdr:row>
      <xdr:rowOff>33619</xdr:rowOff>
    </xdr:to>
    <xdr:graphicFrame macro="">
      <xdr:nvGraphicFramePr>
        <xdr:cNvPr id="13" name="グラフ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224120</xdr:colOff>
      <xdr:row>14</xdr:row>
      <xdr:rowOff>22413</xdr:rowOff>
    </xdr:from>
    <xdr:to>
      <xdr:col>49</xdr:col>
      <xdr:colOff>33620</xdr:colOff>
      <xdr:row>23</xdr:row>
      <xdr:rowOff>87407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212912</xdr:colOff>
      <xdr:row>3</xdr:row>
      <xdr:rowOff>56029</xdr:rowOff>
    </xdr:from>
    <xdr:to>
      <xdr:col>30</xdr:col>
      <xdr:colOff>190501</xdr:colOff>
      <xdr:row>19</xdr:row>
      <xdr:rowOff>44825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201706</xdr:colOff>
      <xdr:row>22</xdr:row>
      <xdr:rowOff>56027</xdr:rowOff>
    </xdr:from>
    <xdr:to>
      <xdr:col>30</xdr:col>
      <xdr:colOff>179295</xdr:colOff>
      <xdr:row>38</xdr:row>
      <xdr:rowOff>123264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9525</xdr:rowOff>
    </xdr:from>
    <xdr:to>
      <xdr:col>9</xdr:col>
      <xdr:colOff>0</xdr:colOff>
      <xdr:row>3</xdr:row>
      <xdr:rowOff>180975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0" y="401731"/>
          <a:ext cx="1613647" cy="3507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0</xdr:colOff>
      <xdr:row>16</xdr:row>
      <xdr:rowOff>0</xdr:rowOff>
    </xdr:from>
    <xdr:to>
      <xdr:col>9</xdr:col>
      <xdr:colOff>0</xdr:colOff>
      <xdr:row>17</xdr:row>
      <xdr:rowOff>171450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0" y="3585882"/>
          <a:ext cx="1613647" cy="3507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0</xdr:colOff>
      <xdr:row>27</xdr:row>
      <xdr:rowOff>9525</xdr:rowOff>
    </xdr:from>
    <xdr:to>
      <xdr:col>9</xdr:col>
      <xdr:colOff>0</xdr:colOff>
      <xdr:row>28</xdr:row>
      <xdr:rowOff>180975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0" y="6049496"/>
          <a:ext cx="1613647" cy="3507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7</xdr:col>
      <xdr:colOff>0</xdr:colOff>
      <xdr:row>36</xdr:row>
      <xdr:rowOff>0</xdr:rowOff>
    </xdr:from>
    <xdr:to>
      <xdr:col>9</xdr:col>
      <xdr:colOff>0</xdr:colOff>
      <xdr:row>37</xdr:row>
      <xdr:rowOff>171450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0" y="8034618"/>
          <a:ext cx="1613647" cy="3507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42547</xdr:colOff>
      <xdr:row>2</xdr:row>
      <xdr:rowOff>147062</xdr:rowOff>
    </xdr:from>
    <xdr:to>
      <xdr:col>6</xdr:col>
      <xdr:colOff>804547</xdr:colOff>
      <xdr:row>20</xdr:row>
      <xdr:rowOff>47101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44824</xdr:colOff>
      <xdr:row>0</xdr:row>
      <xdr:rowOff>33618</xdr:rowOff>
    </xdr:from>
    <xdr:to>
      <xdr:col>2</xdr:col>
      <xdr:colOff>86528</xdr:colOff>
      <xdr:row>2</xdr:row>
      <xdr:rowOff>26612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44824" y="33618"/>
          <a:ext cx="1655351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民  生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78442</xdr:colOff>
      <xdr:row>23</xdr:row>
      <xdr:rowOff>9524</xdr:rowOff>
    </xdr:from>
    <xdr:to>
      <xdr:col>6</xdr:col>
      <xdr:colOff>840442</xdr:colOff>
      <xdr:row>41</xdr:row>
      <xdr:rowOff>194981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0.02181</cdr:y>
    </cdr:from>
    <cdr:to>
      <cdr:x>0.1075</cdr:x>
      <cdr:y>0.10307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88913"/>
          <a:ext cx="653302" cy="331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0.02143</cdr:y>
    </cdr:from>
    <cdr:to>
      <cdr:x>0.10308</cdr:x>
      <cdr:y>0.10131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88889"/>
          <a:ext cx="626408" cy="331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23</xdr:row>
      <xdr:rowOff>100852</xdr:rowOff>
    </xdr:from>
    <xdr:to>
      <xdr:col>6</xdr:col>
      <xdr:colOff>896470</xdr:colOff>
      <xdr:row>41</xdr:row>
      <xdr:rowOff>212912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18</xdr:col>
      <xdr:colOff>0</xdr:colOff>
      <xdr:row>5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7048500" y="421821"/>
          <a:ext cx="1360714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85726</xdr:colOff>
      <xdr:row>3</xdr:row>
      <xdr:rowOff>76200</xdr:rowOff>
    </xdr:from>
    <xdr:to>
      <xdr:col>6</xdr:col>
      <xdr:colOff>885826</xdr:colOff>
      <xdr:row>20</xdr:row>
      <xdr:rowOff>179294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0</xdr:row>
      <xdr:rowOff>47626</xdr:rowOff>
    </xdr:from>
    <xdr:to>
      <xdr:col>2</xdr:col>
      <xdr:colOff>178976</xdr:colOff>
      <xdr:row>2</xdr:row>
      <xdr:rowOff>11206</xdr:rowOff>
    </xdr:to>
    <xdr:sp macro="" textlink="">
      <xdr:nvSpPr>
        <xdr:cNvPr id="12" name="Rectangle 10"/>
        <xdr:cNvSpPr>
          <a:spLocks noChangeArrowheads="1"/>
        </xdr:cNvSpPr>
      </xdr:nvSpPr>
      <xdr:spPr bwMode="auto">
        <a:xfrm>
          <a:off x="47625" y="47626"/>
          <a:ext cx="1655351" cy="3894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民  生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0</xdr:colOff>
      <xdr:row>3</xdr:row>
      <xdr:rowOff>168089</xdr:rowOff>
    </xdr:from>
    <xdr:to>
      <xdr:col>0</xdr:col>
      <xdr:colOff>665068</xdr:colOff>
      <xdr:row>5</xdr:row>
      <xdr:rowOff>118359</xdr:rowOff>
    </xdr:to>
    <xdr:sp macro="" textlink="">
      <xdr:nvSpPr>
        <xdr:cNvPr id="6" name="テキスト ボックス 1"/>
        <xdr:cNvSpPr txBox="1"/>
      </xdr:nvSpPr>
      <xdr:spPr>
        <a:xfrm>
          <a:off x="0" y="896471"/>
          <a:ext cx="665068" cy="331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38100</xdr:rowOff>
    </xdr:from>
    <xdr:to>
      <xdr:col>23</xdr:col>
      <xdr:colOff>85725</xdr:colOff>
      <xdr:row>38</xdr:row>
      <xdr:rowOff>0</xdr:rowOff>
    </xdr:to>
    <xdr:graphicFrame macro="">
      <xdr:nvGraphicFramePr>
        <xdr:cNvPr id="131885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1360</xdr:colOff>
      <xdr:row>0</xdr:row>
      <xdr:rowOff>11206</xdr:rowOff>
    </xdr:from>
    <xdr:to>
      <xdr:col>20</xdr:col>
      <xdr:colOff>68036</xdr:colOff>
      <xdr:row>2</xdr:row>
      <xdr:rowOff>54428</xdr:rowOff>
    </xdr:to>
    <xdr:sp macro="" textlink="">
      <xdr:nvSpPr>
        <xdr:cNvPr id="3" name="Rectangle 8"/>
        <xdr:cNvSpPr>
          <a:spLocks noChangeArrowheads="1"/>
        </xdr:cNvSpPr>
      </xdr:nvSpPr>
      <xdr:spPr bwMode="auto">
        <a:xfrm>
          <a:off x="6878410" y="11206"/>
          <a:ext cx="4314826" cy="3861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人口構成比の推移（住民基本台帳）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228600</xdr:colOff>
      <xdr:row>3</xdr:row>
      <xdr:rowOff>66675</xdr:rowOff>
    </xdr:from>
    <xdr:to>
      <xdr:col>12</xdr:col>
      <xdr:colOff>180975</xdr:colOff>
      <xdr:row>37</xdr:row>
      <xdr:rowOff>161925</xdr:rowOff>
    </xdr:to>
    <xdr:graphicFrame macro="">
      <xdr:nvGraphicFramePr>
        <xdr:cNvPr id="13188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176893</xdr:colOff>
      <xdr:row>0</xdr:row>
      <xdr:rowOff>11204</xdr:rowOff>
    </xdr:from>
    <xdr:to>
      <xdr:col>7</xdr:col>
      <xdr:colOff>517070</xdr:colOff>
      <xdr:row>2</xdr:row>
      <xdr:rowOff>53418</xdr:rowOff>
    </xdr:to>
    <xdr:sp macro="" textlink="">
      <xdr:nvSpPr>
        <xdr:cNvPr id="5" name="Rectangle 8"/>
        <xdr:cNvSpPr>
          <a:spLocks noChangeArrowheads="1"/>
        </xdr:cNvSpPr>
      </xdr:nvSpPr>
      <xdr:spPr bwMode="auto">
        <a:xfrm>
          <a:off x="119743" y="11204"/>
          <a:ext cx="4083502" cy="3851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人口構成比の推移（国勢調査）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257175</xdr:colOff>
      <xdr:row>9</xdr:row>
      <xdr:rowOff>149678</xdr:rowOff>
    </xdr:from>
    <xdr:to>
      <xdr:col>11</xdr:col>
      <xdr:colOff>476252</xdr:colOff>
      <xdr:row>11</xdr:row>
      <xdr:rowOff>40822</xdr:rowOff>
    </xdr:to>
    <xdr:sp macro="" textlink="">
      <xdr:nvSpPr>
        <xdr:cNvPr id="6" name="テキスト ボックス 5"/>
        <xdr:cNvSpPr txBox="1"/>
      </xdr:nvSpPr>
      <xdr:spPr>
        <a:xfrm>
          <a:off x="2314575" y="1692728"/>
          <a:ext cx="4019552" cy="234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/>
            <a:t>※</a:t>
          </a:r>
          <a:r>
            <a:rPr kumimoji="1" lang="ja-JP" altLang="en-US" sz="900"/>
            <a:t>グラフ中の数値（折線グラフ）は広島県の数値を表記しています。</a:t>
          </a:r>
          <a:endParaRPr kumimoji="1" lang="en-US" altLang="ja-JP" sz="900"/>
        </a:p>
      </xdr:txBody>
    </xdr:sp>
    <xdr:clientData/>
  </xdr:twoCellAnchor>
  <xdr:twoCellAnchor>
    <xdr:from>
      <xdr:col>17</xdr:col>
      <xdr:colOff>114300</xdr:colOff>
      <xdr:row>9</xdr:row>
      <xdr:rowOff>166006</xdr:rowOff>
    </xdr:from>
    <xdr:to>
      <xdr:col>22</xdr:col>
      <xdr:colOff>519792</xdr:colOff>
      <xdr:row>11</xdr:row>
      <xdr:rowOff>95250</xdr:rowOff>
    </xdr:to>
    <xdr:sp macro="" textlink="">
      <xdr:nvSpPr>
        <xdr:cNvPr id="7" name="テキスト ボックス 6"/>
        <xdr:cNvSpPr txBox="1"/>
      </xdr:nvSpPr>
      <xdr:spPr>
        <a:xfrm>
          <a:off x="9096375" y="1709056"/>
          <a:ext cx="3977367" cy="272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900"/>
            <a:t>※</a:t>
          </a:r>
          <a:r>
            <a:rPr kumimoji="1" lang="ja-JP" altLang="en-US" sz="900"/>
            <a:t>グラフ中の数値（折線グラフ）は広島県の数値を表記しています。</a:t>
          </a:r>
          <a:endParaRPr kumimoji="1" lang="en-US" altLang="ja-JP" sz="900"/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0.73909</cdr:x>
      <cdr:y>0.02618</cdr:y>
    </cdr:from>
    <cdr:to>
      <cdr:x>0.83669</cdr:x>
      <cdr:y>0.10735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566781" y="106845"/>
          <a:ext cx="603052" cy="331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（％）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32</xdr:row>
      <xdr:rowOff>9525</xdr:rowOff>
    </xdr:from>
    <xdr:to>
      <xdr:col>10</xdr:col>
      <xdr:colOff>1704975</xdr:colOff>
      <xdr:row>33</xdr:row>
      <xdr:rowOff>219075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7506260"/>
          <a:ext cx="1811431" cy="4336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</xdr:row>
      <xdr:rowOff>9525</xdr:rowOff>
    </xdr:from>
    <xdr:to>
      <xdr:col>11</xdr:col>
      <xdr:colOff>0</xdr:colOff>
      <xdr:row>5</xdr:row>
      <xdr:rowOff>219075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0" y="424143"/>
          <a:ext cx="1815353" cy="4336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15</xdr:row>
      <xdr:rowOff>9525</xdr:rowOff>
    </xdr:from>
    <xdr:to>
      <xdr:col>11</xdr:col>
      <xdr:colOff>0</xdr:colOff>
      <xdr:row>16</xdr:row>
      <xdr:rowOff>219075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3124760"/>
          <a:ext cx="1815353" cy="43366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403411</xdr:colOff>
      <xdr:row>2</xdr:row>
      <xdr:rowOff>123265</xdr:rowOff>
    </xdr:from>
    <xdr:to>
      <xdr:col>7</xdr:col>
      <xdr:colOff>559938</xdr:colOff>
      <xdr:row>19</xdr:row>
      <xdr:rowOff>22412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56030</xdr:colOff>
      <xdr:row>0</xdr:row>
      <xdr:rowOff>56030</xdr:rowOff>
    </xdr:from>
    <xdr:to>
      <xdr:col>1</xdr:col>
      <xdr:colOff>1128675</xdr:colOff>
      <xdr:row>2</xdr:row>
      <xdr:rowOff>26612</xdr:rowOff>
    </xdr:to>
    <xdr:sp macro="" textlink="">
      <xdr:nvSpPr>
        <xdr:cNvPr id="9" name="Rectangle 10"/>
        <xdr:cNvSpPr>
          <a:spLocks noChangeArrowheads="1"/>
        </xdr:cNvSpPr>
      </xdr:nvSpPr>
      <xdr:spPr bwMode="auto">
        <a:xfrm>
          <a:off x="56030" y="56030"/>
          <a:ext cx="1655351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民  生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397807</xdr:colOff>
      <xdr:row>21</xdr:row>
      <xdr:rowOff>6723</xdr:rowOff>
    </xdr:from>
    <xdr:to>
      <xdr:col>7</xdr:col>
      <xdr:colOff>560294</xdr:colOff>
      <xdr:row>34</xdr:row>
      <xdr:rowOff>291352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784411</xdr:colOff>
      <xdr:row>3</xdr:row>
      <xdr:rowOff>33618</xdr:rowOff>
    </xdr:from>
    <xdr:to>
      <xdr:col>7</xdr:col>
      <xdr:colOff>604760</xdr:colOff>
      <xdr:row>4</xdr:row>
      <xdr:rowOff>95982</xdr:rowOff>
    </xdr:to>
    <xdr:sp macro="" textlink="">
      <xdr:nvSpPr>
        <xdr:cNvPr id="11" name="テキスト ボックス 1"/>
        <xdr:cNvSpPr txBox="1"/>
      </xdr:nvSpPr>
      <xdr:spPr>
        <a:xfrm>
          <a:off x="5827058" y="638736"/>
          <a:ext cx="627173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xdr:txBody>
    </xdr:sp>
    <xdr:clientData/>
  </xdr:twoCellAnchor>
  <xdr:twoCellAnchor>
    <xdr:from>
      <xdr:col>0</xdr:col>
      <xdr:colOff>224118</xdr:colOff>
      <xdr:row>3</xdr:row>
      <xdr:rowOff>44823</xdr:rowOff>
    </xdr:from>
    <xdr:to>
      <xdr:col>1</xdr:col>
      <xdr:colOff>571501</xdr:colOff>
      <xdr:row>4</xdr:row>
      <xdr:rowOff>107187</xdr:rowOff>
    </xdr:to>
    <xdr:sp macro="" textlink="">
      <xdr:nvSpPr>
        <xdr:cNvPr id="12" name="テキスト ボックス 1"/>
        <xdr:cNvSpPr txBox="1"/>
      </xdr:nvSpPr>
      <xdr:spPr>
        <a:xfrm>
          <a:off x="224118" y="649941"/>
          <a:ext cx="930089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（百万円）</a:t>
          </a:r>
        </a:p>
      </xdr:txBody>
    </xdr:sp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0.04631</cdr:y>
    </cdr:from>
    <cdr:to>
      <cdr:x>0.09873</cdr:x>
      <cdr:y>0.13446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174048"/>
          <a:ext cx="593539" cy="331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3</xdr:row>
      <xdr:rowOff>129988</xdr:rowOff>
    </xdr:from>
    <xdr:to>
      <xdr:col>7</xdr:col>
      <xdr:colOff>717176</xdr:colOff>
      <xdr:row>23</xdr:row>
      <xdr:rowOff>156884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22411</xdr:colOff>
      <xdr:row>0</xdr:row>
      <xdr:rowOff>22412</xdr:rowOff>
    </xdr:from>
    <xdr:to>
      <xdr:col>2</xdr:col>
      <xdr:colOff>41703</xdr:colOff>
      <xdr:row>2</xdr:row>
      <xdr:rowOff>15406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22411" y="22412"/>
          <a:ext cx="1655351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民  生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100852</xdr:colOff>
      <xdr:row>26</xdr:row>
      <xdr:rowOff>101972</xdr:rowOff>
    </xdr:from>
    <xdr:to>
      <xdr:col>7</xdr:col>
      <xdr:colOff>750793</xdr:colOff>
      <xdr:row>48</xdr:row>
      <xdr:rowOff>44822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9525</xdr:rowOff>
    </xdr:from>
    <xdr:to>
      <xdr:col>15</xdr:col>
      <xdr:colOff>0</xdr:colOff>
      <xdr:row>4</xdr:row>
      <xdr:rowOff>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457760"/>
          <a:ext cx="1053353" cy="4387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14</xdr:row>
      <xdr:rowOff>9525</xdr:rowOff>
    </xdr:from>
    <xdr:to>
      <xdr:col>15</xdr:col>
      <xdr:colOff>0</xdr:colOff>
      <xdr:row>16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0" y="3259231"/>
          <a:ext cx="1053353" cy="4387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25</xdr:row>
      <xdr:rowOff>9525</xdr:rowOff>
    </xdr:from>
    <xdr:to>
      <xdr:col>15</xdr:col>
      <xdr:colOff>0</xdr:colOff>
      <xdr:row>27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0" y="6060701"/>
          <a:ext cx="1053353" cy="4611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145676</xdr:colOff>
      <xdr:row>3</xdr:row>
      <xdr:rowOff>81642</xdr:rowOff>
    </xdr:from>
    <xdr:to>
      <xdr:col>11</xdr:col>
      <xdr:colOff>656519</xdr:colOff>
      <xdr:row>20</xdr:row>
      <xdr:rowOff>44822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44823</xdr:colOff>
      <xdr:row>0</xdr:row>
      <xdr:rowOff>44823</xdr:rowOff>
    </xdr:from>
    <xdr:to>
      <xdr:col>2</xdr:col>
      <xdr:colOff>646821</xdr:colOff>
      <xdr:row>1</xdr:row>
      <xdr:rowOff>198702</xdr:rowOff>
    </xdr:to>
    <xdr:sp macro="" textlink="">
      <xdr:nvSpPr>
        <xdr:cNvPr id="13" name="Rectangle 10"/>
        <xdr:cNvSpPr>
          <a:spLocks noChangeArrowheads="1"/>
        </xdr:cNvSpPr>
      </xdr:nvSpPr>
      <xdr:spPr bwMode="auto">
        <a:xfrm>
          <a:off x="44823" y="44823"/>
          <a:ext cx="1663355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教育・文化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134470</xdr:colOff>
      <xdr:row>22</xdr:row>
      <xdr:rowOff>18549</xdr:rowOff>
    </xdr:from>
    <xdr:to>
      <xdr:col>11</xdr:col>
      <xdr:colOff>707572</xdr:colOff>
      <xdr:row>41</xdr:row>
      <xdr:rowOff>217714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14</xdr:row>
      <xdr:rowOff>9525</xdr:rowOff>
    </xdr:from>
    <xdr:to>
      <xdr:col>15</xdr:col>
      <xdr:colOff>0</xdr:colOff>
      <xdr:row>16</xdr:row>
      <xdr:rowOff>0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0" y="3143250"/>
          <a:ext cx="10572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0.00249</cdr:x>
      <cdr:y>0.0156</cdr:y>
    </cdr:from>
    <cdr:to>
      <cdr:x>0.09112</cdr:x>
      <cdr:y>0.09895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7149" y="62008"/>
          <a:ext cx="610381" cy="331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0.01065</cdr:y>
    </cdr:from>
    <cdr:to>
      <cdr:x>0.08783</cdr:x>
      <cdr:y>0.08009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50813"/>
          <a:ext cx="610349" cy="331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435428</xdr:colOff>
      <xdr:row>1</xdr:row>
      <xdr:rowOff>227239</xdr:rowOff>
    </xdr:from>
    <xdr:to>
      <xdr:col>20</xdr:col>
      <xdr:colOff>598714</xdr:colOff>
      <xdr:row>3</xdr:row>
      <xdr:rowOff>217714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7225392" y="458560"/>
          <a:ext cx="1279072" cy="4531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30</xdr:row>
      <xdr:rowOff>9525</xdr:rowOff>
    </xdr:from>
    <xdr:to>
      <xdr:col>21</xdr:col>
      <xdr:colOff>0</xdr:colOff>
      <xdr:row>32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0" y="7046819"/>
          <a:ext cx="1344706" cy="4387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104853</xdr:colOff>
      <xdr:row>3</xdr:row>
      <xdr:rowOff>54429</xdr:rowOff>
    </xdr:from>
    <xdr:to>
      <xdr:col>17</xdr:col>
      <xdr:colOff>216913</xdr:colOff>
      <xdr:row>20</xdr:row>
      <xdr:rowOff>212911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44824</xdr:colOff>
      <xdr:row>0</xdr:row>
      <xdr:rowOff>56029</xdr:rowOff>
    </xdr:from>
    <xdr:to>
      <xdr:col>3</xdr:col>
      <xdr:colOff>19293</xdr:colOff>
      <xdr:row>1</xdr:row>
      <xdr:rowOff>209908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44824" y="56029"/>
          <a:ext cx="1661755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教育・文化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31</xdr:col>
      <xdr:colOff>0</xdr:colOff>
      <xdr:row>2</xdr:row>
      <xdr:rowOff>9525</xdr:rowOff>
    </xdr:from>
    <xdr:to>
      <xdr:col>33</xdr:col>
      <xdr:colOff>0</xdr:colOff>
      <xdr:row>4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6723529" y="9680201"/>
          <a:ext cx="1266265" cy="3266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113659</xdr:colOff>
      <xdr:row>23</xdr:row>
      <xdr:rowOff>16156</xdr:rowOff>
    </xdr:from>
    <xdr:to>
      <xdr:col>17</xdr:col>
      <xdr:colOff>225719</xdr:colOff>
      <xdr:row>42</xdr:row>
      <xdr:rowOff>68036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0.01539</cdr:y>
    </cdr:from>
    <cdr:to>
      <cdr:x>0.10222</cdr:x>
      <cdr:y>0.09453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64426"/>
          <a:ext cx="670755" cy="331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0.01197</cdr:y>
    </cdr:from>
    <cdr:to>
      <cdr:x>0.09258</cdr:x>
      <cdr:y>0.09006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50787"/>
          <a:ext cx="607519" cy="331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20408</xdr:colOff>
      <xdr:row>0</xdr:row>
      <xdr:rowOff>30256</xdr:rowOff>
    </xdr:from>
    <xdr:to>
      <xdr:col>6</xdr:col>
      <xdr:colOff>704850</xdr:colOff>
      <xdr:row>1</xdr:row>
      <xdr:rowOff>167806</xdr:rowOff>
    </xdr:to>
    <xdr:sp macro="" textlink="">
      <xdr:nvSpPr>
        <xdr:cNvPr id="2" name="Rectangle 8"/>
        <xdr:cNvSpPr>
          <a:spLocks noChangeArrowheads="1"/>
        </xdr:cNvSpPr>
      </xdr:nvSpPr>
      <xdr:spPr bwMode="auto">
        <a:xfrm>
          <a:off x="20408" y="30256"/>
          <a:ext cx="4932592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町別人口分布（令和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3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年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3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31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日現在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）</a:t>
          </a:r>
          <a:endParaRPr lang="ja-JP" altLang="en-US" sz="105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</xdr:col>
      <xdr:colOff>304800</xdr:colOff>
      <xdr:row>3</xdr:row>
      <xdr:rowOff>133350</xdr:rowOff>
    </xdr:from>
    <xdr:to>
      <xdr:col>2</xdr:col>
      <xdr:colOff>190500</xdr:colOff>
      <xdr:row>4</xdr:row>
      <xdr:rowOff>123825</xdr:rowOff>
    </xdr:to>
    <xdr:sp macro="" textlink="">
      <xdr:nvSpPr>
        <xdr:cNvPr id="20" name="角丸四角形 19"/>
        <xdr:cNvSpPr/>
      </xdr:nvSpPr>
      <xdr:spPr bwMode="auto">
        <a:xfrm>
          <a:off x="885825" y="800100"/>
          <a:ext cx="695325" cy="22860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西条町</a:t>
          </a:r>
        </a:p>
      </xdr:txBody>
    </xdr:sp>
    <xdr:clientData/>
  </xdr:twoCellAnchor>
  <xdr:twoCellAnchor>
    <xdr:from>
      <xdr:col>3</xdr:col>
      <xdr:colOff>305058</xdr:colOff>
      <xdr:row>5</xdr:row>
      <xdr:rowOff>0</xdr:rowOff>
    </xdr:from>
    <xdr:to>
      <xdr:col>6</xdr:col>
      <xdr:colOff>447431</xdr:colOff>
      <xdr:row>18</xdr:row>
      <xdr:rowOff>68361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DF31DFE8-3244-4250-B47A-E6FAA5AAD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3</xdr:row>
      <xdr:rowOff>142875</xdr:rowOff>
    </xdr:from>
    <xdr:to>
      <xdr:col>5</xdr:col>
      <xdr:colOff>476250</xdr:colOff>
      <xdr:row>4</xdr:row>
      <xdr:rowOff>133350</xdr:rowOff>
    </xdr:to>
    <xdr:sp macro="" textlink="">
      <xdr:nvSpPr>
        <xdr:cNvPr id="22" name="角丸四角形 21"/>
        <xdr:cNvSpPr/>
      </xdr:nvSpPr>
      <xdr:spPr bwMode="auto">
        <a:xfrm>
          <a:off x="3314700" y="809625"/>
          <a:ext cx="695325" cy="22860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八本松町</a:t>
          </a:r>
        </a:p>
      </xdr:txBody>
    </xdr:sp>
    <xdr:clientData/>
  </xdr:twoCellAnchor>
  <xdr:twoCellAnchor editAs="oneCell">
    <xdr:from>
      <xdr:col>6</xdr:col>
      <xdr:colOff>482171</xdr:colOff>
      <xdr:row>4</xdr:row>
      <xdr:rowOff>160894</xdr:rowOff>
    </xdr:from>
    <xdr:to>
      <xdr:col>9</xdr:col>
      <xdr:colOff>624544</xdr:colOff>
      <xdr:row>18</xdr:row>
      <xdr:rowOff>68360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82609748-FA25-47C6-B723-C319A80DD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704850</xdr:colOff>
      <xdr:row>3</xdr:row>
      <xdr:rowOff>133350</xdr:rowOff>
    </xdr:from>
    <xdr:to>
      <xdr:col>8</xdr:col>
      <xdr:colOff>685800</xdr:colOff>
      <xdr:row>4</xdr:row>
      <xdr:rowOff>123825</xdr:rowOff>
    </xdr:to>
    <xdr:sp macro="" textlink="">
      <xdr:nvSpPr>
        <xdr:cNvPr id="24" name="角丸四角形 23"/>
        <xdr:cNvSpPr/>
      </xdr:nvSpPr>
      <xdr:spPr bwMode="auto">
        <a:xfrm>
          <a:off x="5667375" y="800100"/>
          <a:ext cx="695325" cy="22860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志和町</a:t>
          </a:r>
        </a:p>
      </xdr:txBody>
    </xdr:sp>
    <xdr:clientData/>
  </xdr:twoCellAnchor>
  <xdr:twoCellAnchor editAs="oneCell">
    <xdr:from>
      <xdr:col>0</xdr:col>
      <xdr:colOff>75800</xdr:colOff>
      <xdr:row>22</xdr:row>
      <xdr:rowOff>0</xdr:rowOff>
    </xdr:from>
    <xdr:to>
      <xdr:col>3</xdr:col>
      <xdr:colOff>266307</xdr:colOff>
      <xdr:row>34</xdr:row>
      <xdr:rowOff>121055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140FF494-0612-4AEE-AA1C-0103BCEAF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361950</xdr:colOff>
      <xdr:row>20</xdr:row>
      <xdr:rowOff>76200</xdr:rowOff>
    </xdr:from>
    <xdr:to>
      <xdr:col>2</xdr:col>
      <xdr:colOff>247650</xdr:colOff>
      <xdr:row>21</xdr:row>
      <xdr:rowOff>133350</xdr:rowOff>
    </xdr:to>
    <xdr:sp macro="" textlink="">
      <xdr:nvSpPr>
        <xdr:cNvPr id="27" name="角丸四角形 26"/>
        <xdr:cNvSpPr/>
      </xdr:nvSpPr>
      <xdr:spPr bwMode="auto">
        <a:xfrm>
          <a:off x="942975" y="3552825"/>
          <a:ext cx="695325" cy="22860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高屋町</a:t>
          </a:r>
        </a:p>
      </xdr:txBody>
    </xdr:sp>
    <xdr:clientData/>
  </xdr:twoCellAnchor>
  <xdr:twoCellAnchor editAs="oneCell">
    <xdr:from>
      <xdr:col>3</xdr:col>
      <xdr:colOff>296610</xdr:colOff>
      <xdr:row>22</xdr:row>
      <xdr:rowOff>0</xdr:rowOff>
    </xdr:from>
    <xdr:to>
      <xdr:col>6</xdr:col>
      <xdr:colOff>447431</xdr:colOff>
      <xdr:row>34</xdr:row>
      <xdr:rowOff>121055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7A9304D1-1AD6-4A83-A4B7-DDE44E9A7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504825</xdr:colOff>
      <xdr:row>20</xdr:row>
      <xdr:rowOff>76200</xdr:rowOff>
    </xdr:from>
    <xdr:to>
      <xdr:col>5</xdr:col>
      <xdr:colOff>485775</xdr:colOff>
      <xdr:row>21</xdr:row>
      <xdr:rowOff>133350</xdr:rowOff>
    </xdr:to>
    <xdr:sp macro="" textlink="">
      <xdr:nvSpPr>
        <xdr:cNvPr id="29" name="角丸四角形 28"/>
        <xdr:cNvSpPr/>
      </xdr:nvSpPr>
      <xdr:spPr bwMode="auto">
        <a:xfrm>
          <a:off x="3324225" y="3552825"/>
          <a:ext cx="695325" cy="22860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黒瀬町</a:t>
          </a:r>
        </a:p>
      </xdr:txBody>
    </xdr:sp>
    <xdr:clientData/>
  </xdr:twoCellAnchor>
  <xdr:twoCellAnchor editAs="oneCell">
    <xdr:from>
      <xdr:col>6</xdr:col>
      <xdr:colOff>506019</xdr:colOff>
      <xdr:row>21</xdr:row>
      <xdr:rowOff>151851</xdr:rowOff>
    </xdr:from>
    <xdr:to>
      <xdr:col>9</xdr:col>
      <xdr:colOff>656839</xdr:colOff>
      <xdr:row>34</xdr:row>
      <xdr:rowOff>112372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67B432CE-E289-4E39-A267-ED05BD339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9525</xdr:colOff>
      <xdr:row>20</xdr:row>
      <xdr:rowOff>76200</xdr:rowOff>
    </xdr:from>
    <xdr:to>
      <xdr:col>8</xdr:col>
      <xdr:colOff>704850</xdr:colOff>
      <xdr:row>21</xdr:row>
      <xdr:rowOff>133350</xdr:rowOff>
    </xdr:to>
    <xdr:sp macro="" textlink="">
      <xdr:nvSpPr>
        <xdr:cNvPr id="31" name="角丸四角形 30"/>
        <xdr:cNvSpPr/>
      </xdr:nvSpPr>
      <xdr:spPr bwMode="auto">
        <a:xfrm>
          <a:off x="5686425" y="3800475"/>
          <a:ext cx="695325" cy="22860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福富町</a:t>
          </a:r>
        </a:p>
      </xdr:txBody>
    </xdr:sp>
    <xdr:clientData/>
  </xdr:twoCellAnchor>
  <xdr:twoCellAnchor editAs="oneCell">
    <xdr:from>
      <xdr:col>0</xdr:col>
      <xdr:colOff>75800</xdr:colOff>
      <xdr:row>39</xdr:row>
      <xdr:rowOff>0</xdr:rowOff>
    </xdr:from>
    <xdr:to>
      <xdr:col>3</xdr:col>
      <xdr:colOff>266307</xdr:colOff>
      <xdr:row>47</xdr:row>
      <xdr:rowOff>264922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996715CE-802E-46B1-89FA-6D616FA16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342900</xdr:colOff>
      <xdr:row>37</xdr:row>
      <xdr:rowOff>76200</xdr:rowOff>
    </xdr:from>
    <xdr:to>
      <xdr:col>2</xdr:col>
      <xdr:colOff>228600</xdr:colOff>
      <xdr:row>38</xdr:row>
      <xdr:rowOff>133350</xdr:rowOff>
    </xdr:to>
    <xdr:sp macro="" textlink="">
      <xdr:nvSpPr>
        <xdr:cNvPr id="33" name="角丸四角形 32"/>
        <xdr:cNvSpPr/>
      </xdr:nvSpPr>
      <xdr:spPr bwMode="auto">
        <a:xfrm>
          <a:off x="923925" y="6362700"/>
          <a:ext cx="695325" cy="22860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豊栄町</a:t>
          </a:r>
        </a:p>
      </xdr:txBody>
    </xdr:sp>
    <xdr:clientData/>
  </xdr:twoCellAnchor>
  <xdr:twoCellAnchor editAs="oneCell">
    <xdr:from>
      <xdr:col>3</xdr:col>
      <xdr:colOff>306379</xdr:colOff>
      <xdr:row>39</xdr:row>
      <xdr:rowOff>0</xdr:rowOff>
    </xdr:from>
    <xdr:to>
      <xdr:col>6</xdr:col>
      <xdr:colOff>457200</xdr:colOff>
      <xdr:row>47</xdr:row>
      <xdr:rowOff>264922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74213EE0-E7A5-41B3-9CB1-8B45EB66A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466725</xdr:colOff>
      <xdr:row>37</xdr:row>
      <xdr:rowOff>76200</xdr:rowOff>
    </xdr:from>
    <xdr:to>
      <xdr:col>5</xdr:col>
      <xdr:colOff>447675</xdr:colOff>
      <xdr:row>38</xdr:row>
      <xdr:rowOff>133350</xdr:rowOff>
    </xdr:to>
    <xdr:sp macro="" textlink="">
      <xdr:nvSpPr>
        <xdr:cNvPr id="35" name="角丸四角形 34"/>
        <xdr:cNvSpPr/>
      </xdr:nvSpPr>
      <xdr:spPr bwMode="auto">
        <a:xfrm>
          <a:off x="3105944" y="6550224"/>
          <a:ext cx="650677" cy="22086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河内町</a:t>
          </a:r>
        </a:p>
      </xdr:txBody>
    </xdr:sp>
    <xdr:clientData/>
  </xdr:twoCellAnchor>
  <xdr:twoCellAnchor editAs="oneCell">
    <xdr:from>
      <xdr:col>6</xdr:col>
      <xdr:colOff>489929</xdr:colOff>
      <xdr:row>39</xdr:row>
      <xdr:rowOff>9653</xdr:rowOff>
    </xdr:from>
    <xdr:to>
      <xdr:col>9</xdr:col>
      <xdr:colOff>640749</xdr:colOff>
      <xdr:row>47</xdr:row>
      <xdr:rowOff>274575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B6DB4C78-2E10-422E-B83D-D277F4D38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37</xdr:row>
      <xdr:rowOff>76200</xdr:rowOff>
    </xdr:from>
    <xdr:to>
      <xdr:col>9</xdr:col>
      <xdr:colOff>9525</xdr:colOff>
      <xdr:row>38</xdr:row>
      <xdr:rowOff>133350</xdr:rowOff>
    </xdr:to>
    <xdr:sp macro="" textlink="">
      <xdr:nvSpPr>
        <xdr:cNvPr id="39" name="角丸四角形 38"/>
        <xdr:cNvSpPr/>
      </xdr:nvSpPr>
      <xdr:spPr bwMode="auto">
        <a:xfrm>
          <a:off x="5705475" y="6362700"/>
          <a:ext cx="695325" cy="228600"/>
        </a:xfrm>
        <a:prstGeom prst="roundRect">
          <a:avLst/>
        </a:prstGeom>
        <a:solidFill>
          <a:sysClr val="window" lastClr="FFFFFF"/>
        </a:solidFill>
        <a:ln>
          <a:solidFill>
            <a:schemeClr val="accent5">
              <a:lumMod val="75000"/>
            </a:schemeClr>
          </a:solidFill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安芸津町</a:t>
          </a:r>
        </a:p>
      </xdr:txBody>
    </xdr:sp>
    <xdr:clientData/>
  </xdr:twoCellAnchor>
  <xdr:twoCellAnchor editAs="oneCell">
    <xdr:from>
      <xdr:col>0</xdr:col>
      <xdr:colOff>75800</xdr:colOff>
      <xdr:row>5</xdr:row>
      <xdr:rowOff>0</xdr:rowOff>
    </xdr:from>
    <xdr:to>
      <xdr:col>3</xdr:col>
      <xdr:colOff>263224</xdr:colOff>
      <xdr:row>18</xdr:row>
      <xdr:rowOff>71176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46C37F9D-3834-439F-B952-4FCA5E3B5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508044</xdr:colOff>
      <xdr:row>16</xdr:row>
      <xdr:rowOff>152529</xdr:rowOff>
    </xdr:from>
    <xdr:to>
      <xdr:col>3</xdr:col>
      <xdr:colOff>176986</xdr:colOff>
      <xdr:row>18</xdr:row>
      <xdr:rowOff>9654</xdr:rowOff>
    </xdr:to>
    <xdr:sp macro="" textlink="">
      <xdr:nvSpPr>
        <xdr:cNvPr id="41" name="正方形/長方形 40"/>
        <xdr:cNvSpPr/>
      </xdr:nvSpPr>
      <xdr:spPr bwMode="auto">
        <a:xfrm>
          <a:off x="1808078" y="3074387"/>
          <a:ext cx="341484" cy="178916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4,000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9</xdr:col>
      <xdr:colOff>295275</xdr:colOff>
      <xdr:row>17</xdr:row>
      <xdr:rowOff>9525</xdr:rowOff>
    </xdr:from>
    <xdr:to>
      <xdr:col>9</xdr:col>
      <xdr:colOff>390525</xdr:colOff>
      <xdr:row>17</xdr:row>
      <xdr:rowOff>142875</xdr:rowOff>
    </xdr:to>
    <xdr:sp macro="" textlink="">
      <xdr:nvSpPr>
        <xdr:cNvPr id="43" name="正方形/長方形 42"/>
        <xdr:cNvSpPr/>
      </xdr:nvSpPr>
      <xdr:spPr bwMode="auto">
        <a:xfrm>
          <a:off x="6686550" y="3219450"/>
          <a:ext cx="95250" cy="13335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295275</xdr:colOff>
      <xdr:row>16</xdr:row>
      <xdr:rowOff>123825</xdr:rowOff>
    </xdr:from>
    <xdr:to>
      <xdr:col>6</xdr:col>
      <xdr:colOff>57150</xdr:colOff>
      <xdr:row>17</xdr:row>
      <xdr:rowOff>152400</xdr:rowOff>
    </xdr:to>
    <xdr:sp macro="" textlink="">
      <xdr:nvSpPr>
        <xdr:cNvPr id="55" name="正方形/長方形 54"/>
        <xdr:cNvSpPr/>
      </xdr:nvSpPr>
      <xdr:spPr bwMode="auto">
        <a:xfrm>
          <a:off x="3829050" y="3162300"/>
          <a:ext cx="476250" cy="200025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600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5</xdr:col>
      <xdr:colOff>676275</xdr:colOff>
      <xdr:row>16</xdr:row>
      <xdr:rowOff>123825</xdr:rowOff>
    </xdr:from>
    <xdr:to>
      <xdr:col>6</xdr:col>
      <xdr:colOff>438150</xdr:colOff>
      <xdr:row>17</xdr:row>
      <xdr:rowOff>152400</xdr:rowOff>
    </xdr:to>
    <xdr:sp macro="" textlink="">
      <xdr:nvSpPr>
        <xdr:cNvPr id="56" name="正方形/長方形 55"/>
        <xdr:cNvSpPr/>
      </xdr:nvSpPr>
      <xdr:spPr bwMode="auto">
        <a:xfrm>
          <a:off x="4210050" y="3162300"/>
          <a:ext cx="476250" cy="200025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1,200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8</xdr:col>
      <xdr:colOff>436863</xdr:colOff>
      <xdr:row>16</xdr:row>
      <xdr:rowOff>146093</xdr:rowOff>
    </xdr:from>
    <xdr:to>
      <xdr:col>9</xdr:col>
      <xdr:colOff>198738</xdr:colOff>
      <xdr:row>18</xdr:row>
      <xdr:rowOff>3218</xdr:rowOff>
    </xdr:to>
    <xdr:sp macro="" textlink="">
      <xdr:nvSpPr>
        <xdr:cNvPr id="57" name="正方形/長方形 56"/>
        <xdr:cNvSpPr/>
      </xdr:nvSpPr>
      <xdr:spPr bwMode="auto">
        <a:xfrm>
          <a:off x="5772150" y="3067951"/>
          <a:ext cx="434418" cy="178916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200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</xdr:col>
      <xdr:colOff>666750</xdr:colOff>
      <xdr:row>33</xdr:row>
      <xdr:rowOff>38100</xdr:rowOff>
    </xdr:from>
    <xdr:to>
      <xdr:col>2</xdr:col>
      <xdr:colOff>476242</xdr:colOff>
      <xdr:row>34</xdr:row>
      <xdr:rowOff>79386</xdr:rowOff>
    </xdr:to>
    <xdr:sp macro="" textlink="">
      <xdr:nvSpPr>
        <xdr:cNvPr id="60" name="正方形/長方形 59"/>
        <xdr:cNvSpPr/>
      </xdr:nvSpPr>
      <xdr:spPr bwMode="auto">
        <a:xfrm>
          <a:off x="1247775" y="6057900"/>
          <a:ext cx="619117" cy="212736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500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</xdr:col>
      <xdr:colOff>438151</xdr:colOff>
      <xdr:row>33</xdr:row>
      <xdr:rowOff>43572</xdr:rowOff>
    </xdr:from>
    <xdr:to>
      <xdr:col>3</xdr:col>
      <xdr:colOff>219076</xdr:colOff>
      <xdr:row>34</xdr:row>
      <xdr:rowOff>72147</xdr:rowOff>
    </xdr:to>
    <xdr:sp macro="" textlink="">
      <xdr:nvSpPr>
        <xdr:cNvPr id="61" name="正方形/長方形 60"/>
        <xdr:cNvSpPr/>
      </xdr:nvSpPr>
      <xdr:spPr bwMode="auto">
        <a:xfrm>
          <a:off x="1828396" y="6030136"/>
          <a:ext cx="494286" cy="198809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1,500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5</xdr:col>
      <xdr:colOff>276225</xdr:colOff>
      <xdr:row>33</xdr:row>
      <xdr:rowOff>36126</xdr:rowOff>
    </xdr:from>
    <xdr:to>
      <xdr:col>6</xdr:col>
      <xdr:colOff>57150</xdr:colOff>
      <xdr:row>34</xdr:row>
      <xdr:rowOff>64701</xdr:rowOff>
    </xdr:to>
    <xdr:sp macro="" textlink="">
      <xdr:nvSpPr>
        <xdr:cNvPr id="62" name="正方形/長方形 61"/>
        <xdr:cNvSpPr/>
      </xdr:nvSpPr>
      <xdr:spPr bwMode="auto">
        <a:xfrm>
          <a:off x="3585171" y="5855306"/>
          <a:ext cx="450651" cy="192286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600</a:t>
          </a:r>
          <a:endParaRPr kumimoji="1" lang="ja-JP" altLang="en-US" sz="10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5</xdr:col>
      <xdr:colOff>626269</xdr:colOff>
      <xdr:row>33</xdr:row>
      <xdr:rowOff>36126</xdr:rowOff>
    </xdr:from>
    <xdr:to>
      <xdr:col>6</xdr:col>
      <xdr:colOff>411956</xdr:colOff>
      <xdr:row>34</xdr:row>
      <xdr:rowOff>64701</xdr:rowOff>
    </xdr:to>
    <xdr:sp macro="" textlink="">
      <xdr:nvSpPr>
        <xdr:cNvPr id="63" name="正方形/長方形 62"/>
        <xdr:cNvSpPr/>
      </xdr:nvSpPr>
      <xdr:spPr bwMode="auto">
        <a:xfrm>
          <a:off x="3935215" y="5855306"/>
          <a:ext cx="455413" cy="192286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1,200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8</xdr:col>
      <xdr:colOff>379424</xdr:colOff>
      <xdr:row>33</xdr:row>
      <xdr:rowOff>35228</xdr:rowOff>
    </xdr:from>
    <xdr:to>
      <xdr:col>9</xdr:col>
      <xdr:colOff>160349</xdr:colOff>
      <xdr:row>34</xdr:row>
      <xdr:rowOff>63803</xdr:rowOff>
    </xdr:to>
    <xdr:sp macro="" textlink="">
      <xdr:nvSpPr>
        <xdr:cNvPr id="64" name="正方形/長方形 63"/>
        <xdr:cNvSpPr/>
      </xdr:nvSpPr>
      <xdr:spPr bwMode="auto">
        <a:xfrm>
          <a:off x="5697549" y="5854408"/>
          <a:ext cx="450652" cy="192286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50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9</xdr:col>
      <xdr:colOff>166914</xdr:colOff>
      <xdr:row>33</xdr:row>
      <xdr:rowOff>35228</xdr:rowOff>
    </xdr:from>
    <xdr:to>
      <xdr:col>9</xdr:col>
      <xdr:colOff>575201</xdr:colOff>
      <xdr:row>34</xdr:row>
      <xdr:rowOff>63803</xdr:rowOff>
    </xdr:to>
    <xdr:sp macro="" textlink="">
      <xdr:nvSpPr>
        <xdr:cNvPr id="65" name="正方形/長方形 64"/>
        <xdr:cNvSpPr/>
      </xdr:nvSpPr>
      <xdr:spPr bwMode="auto">
        <a:xfrm>
          <a:off x="6154766" y="5854408"/>
          <a:ext cx="408287" cy="192286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150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</xdr:col>
      <xdr:colOff>47556</xdr:colOff>
      <xdr:row>47</xdr:row>
      <xdr:rowOff>20440</xdr:rowOff>
    </xdr:from>
    <xdr:to>
      <xdr:col>2</xdr:col>
      <xdr:colOff>542856</xdr:colOff>
      <xdr:row>47</xdr:row>
      <xdr:rowOff>218282</xdr:rowOff>
    </xdr:to>
    <xdr:sp macro="" textlink="">
      <xdr:nvSpPr>
        <xdr:cNvPr id="66" name="正方形/長方形 65"/>
        <xdr:cNvSpPr/>
      </xdr:nvSpPr>
      <xdr:spPr bwMode="auto">
        <a:xfrm>
          <a:off x="1347322" y="8716964"/>
          <a:ext cx="495300" cy="197842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100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</xdr:col>
      <xdr:colOff>451842</xdr:colOff>
      <xdr:row>47</xdr:row>
      <xdr:rowOff>10516</xdr:rowOff>
    </xdr:from>
    <xdr:to>
      <xdr:col>3</xdr:col>
      <xdr:colOff>232767</xdr:colOff>
      <xdr:row>47</xdr:row>
      <xdr:rowOff>208358</xdr:rowOff>
    </xdr:to>
    <xdr:sp macro="" textlink="">
      <xdr:nvSpPr>
        <xdr:cNvPr id="67" name="正方形/長方形 66"/>
        <xdr:cNvSpPr/>
      </xdr:nvSpPr>
      <xdr:spPr bwMode="auto">
        <a:xfrm>
          <a:off x="1751608" y="8707040"/>
          <a:ext cx="450652" cy="197842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200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5</xdr:col>
      <xdr:colOff>266303</xdr:colOff>
      <xdr:row>47</xdr:row>
      <xdr:rowOff>10516</xdr:rowOff>
    </xdr:from>
    <xdr:to>
      <xdr:col>6</xdr:col>
      <xdr:colOff>47228</xdr:colOff>
      <xdr:row>47</xdr:row>
      <xdr:rowOff>208358</xdr:rowOff>
    </xdr:to>
    <xdr:sp macro="" textlink="">
      <xdr:nvSpPr>
        <xdr:cNvPr id="68" name="正方形/長方形 67"/>
        <xdr:cNvSpPr/>
      </xdr:nvSpPr>
      <xdr:spPr bwMode="auto">
        <a:xfrm>
          <a:off x="3575249" y="8707040"/>
          <a:ext cx="450651" cy="197842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160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5</xdr:col>
      <xdr:colOff>626864</xdr:colOff>
      <xdr:row>47</xdr:row>
      <xdr:rowOff>10516</xdr:rowOff>
    </xdr:from>
    <xdr:to>
      <xdr:col>6</xdr:col>
      <xdr:colOff>431601</xdr:colOff>
      <xdr:row>47</xdr:row>
      <xdr:rowOff>208358</xdr:rowOff>
    </xdr:to>
    <xdr:sp macro="" textlink="">
      <xdr:nvSpPr>
        <xdr:cNvPr id="69" name="正方形/長方形 68"/>
        <xdr:cNvSpPr/>
      </xdr:nvSpPr>
      <xdr:spPr bwMode="auto">
        <a:xfrm>
          <a:off x="3935810" y="8707040"/>
          <a:ext cx="474463" cy="197842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320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8</xdr:col>
      <xdr:colOff>453230</xdr:colOff>
      <xdr:row>47</xdr:row>
      <xdr:rowOff>26193</xdr:rowOff>
    </xdr:from>
    <xdr:to>
      <xdr:col>9</xdr:col>
      <xdr:colOff>234155</xdr:colOff>
      <xdr:row>47</xdr:row>
      <xdr:rowOff>226218</xdr:rowOff>
    </xdr:to>
    <xdr:sp macro="" textlink="">
      <xdr:nvSpPr>
        <xdr:cNvPr id="70" name="正方形/長方形 69"/>
        <xdr:cNvSpPr/>
      </xdr:nvSpPr>
      <xdr:spPr bwMode="auto">
        <a:xfrm>
          <a:off x="5771355" y="8722717"/>
          <a:ext cx="450652" cy="200025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300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9</xdr:col>
      <xdr:colOff>237920</xdr:colOff>
      <xdr:row>47</xdr:row>
      <xdr:rowOff>24451</xdr:rowOff>
    </xdr:from>
    <xdr:to>
      <xdr:col>9</xdr:col>
      <xdr:colOff>571295</xdr:colOff>
      <xdr:row>47</xdr:row>
      <xdr:rowOff>224475</xdr:rowOff>
    </xdr:to>
    <xdr:sp macro="" textlink="">
      <xdr:nvSpPr>
        <xdr:cNvPr id="71" name="正方形/長方形 70"/>
        <xdr:cNvSpPr/>
      </xdr:nvSpPr>
      <xdr:spPr bwMode="auto">
        <a:xfrm>
          <a:off x="6225772" y="8720975"/>
          <a:ext cx="333375" cy="200024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600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9</xdr:col>
      <xdr:colOff>214957</xdr:colOff>
      <xdr:row>16</xdr:row>
      <xdr:rowOff>143004</xdr:rowOff>
    </xdr:from>
    <xdr:to>
      <xdr:col>9</xdr:col>
      <xdr:colOff>492340</xdr:colOff>
      <xdr:row>18</xdr:row>
      <xdr:rowOff>9654</xdr:rowOff>
    </xdr:to>
    <xdr:sp macro="" textlink="">
      <xdr:nvSpPr>
        <xdr:cNvPr id="72" name="正方形/長方形 71"/>
        <xdr:cNvSpPr/>
      </xdr:nvSpPr>
      <xdr:spPr bwMode="auto">
        <a:xfrm>
          <a:off x="6222787" y="3064862"/>
          <a:ext cx="277383" cy="188441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400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1</xdr:col>
      <xdr:colOff>561975</xdr:colOff>
      <xdr:row>33</xdr:row>
      <xdr:rowOff>38099</xdr:rowOff>
    </xdr:from>
    <xdr:to>
      <xdr:col>2</xdr:col>
      <xdr:colOff>9525</xdr:colOff>
      <xdr:row>34</xdr:row>
      <xdr:rowOff>85724</xdr:rowOff>
    </xdr:to>
    <xdr:sp macro="" textlink="">
      <xdr:nvSpPr>
        <xdr:cNvPr id="42" name="正方形/長方形 41"/>
        <xdr:cNvSpPr/>
      </xdr:nvSpPr>
      <xdr:spPr bwMode="auto">
        <a:xfrm>
          <a:off x="1143000" y="6057899"/>
          <a:ext cx="257175" cy="219075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2</xdr:col>
      <xdr:colOff>71567</xdr:colOff>
      <xdr:row>16</xdr:row>
      <xdr:rowOff>153687</xdr:rowOff>
    </xdr:from>
    <xdr:to>
      <xdr:col>2</xdr:col>
      <xdr:colOff>547817</xdr:colOff>
      <xdr:row>18</xdr:row>
      <xdr:rowOff>18920</xdr:rowOff>
    </xdr:to>
    <xdr:sp macro="" textlink="">
      <xdr:nvSpPr>
        <xdr:cNvPr id="44" name="正方形/長方形 43"/>
        <xdr:cNvSpPr/>
      </xdr:nvSpPr>
      <xdr:spPr bwMode="auto">
        <a:xfrm>
          <a:off x="1371601" y="3075545"/>
          <a:ext cx="476250" cy="187024"/>
        </a:xfrm>
        <a:prstGeom prst="rect">
          <a:avLst/>
        </a:prstGeom>
        <a:ln>
          <a:noFill/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Arial Unicode MS" panose="020B0604020202020204" pitchFamily="50" charset="-128"/>
            </a:rPr>
            <a:t>2,000</a:t>
          </a:r>
          <a:endParaRPr kumimoji="1" lang="ja-JP" altLang="en-US" sz="900">
            <a:solidFill>
              <a:schemeClr val="tx1">
                <a:lumMod val="65000"/>
                <a:lumOff val="35000"/>
              </a:schemeClr>
            </a:solidFill>
            <a:latin typeface="+mn-ea"/>
            <a:ea typeface="+mn-ea"/>
            <a:cs typeface="Arial Unicode MS" panose="020B0604020202020204" pitchFamily="50" charset="-128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0</xdr:row>
      <xdr:rowOff>56030</xdr:rowOff>
    </xdr:from>
    <xdr:to>
      <xdr:col>4</xdr:col>
      <xdr:colOff>232204</xdr:colOff>
      <xdr:row>1</xdr:row>
      <xdr:rowOff>217112</xdr:rowOff>
    </xdr:to>
    <xdr:sp macro="" textlink="">
      <xdr:nvSpPr>
        <xdr:cNvPr id="4" name="Rectangle 10"/>
        <xdr:cNvSpPr>
          <a:spLocks noChangeArrowheads="1"/>
        </xdr:cNvSpPr>
      </xdr:nvSpPr>
      <xdr:spPr bwMode="auto">
        <a:xfrm>
          <a:off x="56029" y="56030"/>
          <a:ext cx="1655351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教育・文化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133684</xdr:colOff>
      <xdr:row>2</xdr:row>
      <xdr:rowOff>67923</xdr:rowOff>
    </xdr:from>
    <xdr:to>
      <xdr:col>18</xdr:col>
      <xdr:colOff>71953</xdr:colOff>
      <xdr:row>24</xdr:row>
      <xdr:rowOff>100263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941292</xdr:colOff>
      <xdr:row>20</xdr:row>
      <xdr:rowOff>16806</xdr:rowOff>
    </xdr:from>
    <xdr:to>
      <xdr:col>40</xdr:col>
      <xdr:colOff>117662</xdr:colOff>
      <xdr:row>31</xdr:row>
      <xdr:rowOff>72837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293417</xdr:colOff>
      <xdr:row>6</xdr:row>
      <xdr:rowOff>36466</xdr:rowOff>
    </xdr:from>
    <xdr:to>
      <xdr:col>38</xdr:col>
      <xdr:colOff>724648</xdr:colOff>
      <xdr:row>27</xdr:row>
      <xdr:rowOff>94956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</xdr:row>
      <xdr:rowOff>19050</xdr:rowOff>
    </xdr:from>
    <xdr:to>
      <xdr:col>36</xdr:col>
      <xdr:colOff>0</xdr:colOff>
      <xdr:row>3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0" y="5915025"/>
          <a:ext cx="19335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136229</xdr:colOff>
      <xdr:row>33</xdr:row>
      <xdr:rowOff>100264</xdr:rowOff>
    </xdr:from>
    <xdr:to>
      <xdr:col>44</xdr:col>
      <xdr:colOff>116974</xdr:colOff>
      <xdr:row>66</xdr:row>
      <xdr:rowOff>27446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40</xdr:col>
      <xdr:colOff>69694</xdr:colOff>
      <xdr:row>27</xdr:row>
      <xdr:rowOff>11614</xdr:rowOff>
    </xdr:from>
    <xdr:to>
      <xdr:col>52</xdr:col>
      <xdr:colOff>318633</xdr:colOff>
      <xdr:row>60</xdr:row>
      <xdr:rowOff>14419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グラフ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24</xdr:col>
      <xdr:colOff>478782</xdr:colOff>
      <xdr:row>38</xdr:row>
      <xdr:rowOff>217166</xdr:rowOff>
    </xdr:from>
    <xdr:to>
      <xdr:col>37</xdr:col>
      <xdr:colOff>217235</xdr:colOff>
      <xdr:row>61</xdr:row>
      <xdr:rowOff>142040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129704</xdr:colOff>
      <xdr:row>35</xdr:row>
      <xdr:rowOff>67532</xdr:rowOff>
    </xdr:from>
    <xdr:to>
      <xdr:col>30</xdr:col>
      <xdr:colOff>259011</xdr:colOff>
      <xdr:row>58</xdr:row>
      <xdr:rowOff>58485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34</xdr:row>
      <xdr:rowOff>9525</xdr:rowOff>
    </xdr:from>
    <xdr:to>
      <xdr:col>9</xdr:col>
      <xdr:colOff>0</xdr:colOff>
      <xdr:row>36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7439025" y="457200"/>
          <a:ext cx="107632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263337</xdr:colOff>
      <xdr:row>4</xdr:row>
      <xdr:rowOff>11206</xdr:rowOff>
    </xdr:from>
    <xdr:to>
      <xdr:col>6</xdr:col>
      <xdr:colOff>896470</xdr:colOff>
      <xdr:row>26</xdr:row>
      <xdr:rowOff>156881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44823</xdr:colOff>
      <xdr:row>0</xdr:row>
      <xdr:rowOff>56029</xdr:rowOff>
    </xdr:from>
    <xdr:to>
      <xdr:col>1</xdr:col>
      <xdr:colOff>277027</xdr:colOff>
      <xdr:row>2</xdr:row>
      <xdr:rowOff>60229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44823" y="56029"/>
          <a:ext cx="1655351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教育・文化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246529</xdr:colOff>
      <xdr:row>29</xdr:row>
      <xdr:rowOff>112059</xdr:rowOff>
    </xdr:from>
    <xdr:to>
      <xdr:col>6</xdr:col>
      <xdr:colOff>963705</xdr:colOff>
      <xdr:row>57</xdr:row>
      <xdr:rowOff>56028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0.00261</cdr:x>
      <cdr:y>0.02087</cdr:y>
    </cdr:from>
    <cdr:to>
      <cdr:x>0.09447</cdr:x>
      <cdr:y>0.10277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7183" y="84426"/>
          <a:ext cx="604745" cy="331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0.89963</cdr:x>
      <cdr:y>0.0181</cdr:y>
    </cdr:from>
    <cdr:to>
      <cdr:x>0.99149</cdr:x>
      <cdr:y>0.1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922658" y="73220"/>
          <a:ext cx="604769" cy="331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（冊）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0.01108</cdr:y>
    </cdr:from>
    <cdr:to>
      <cdr:x>0.09994</cdr:x>
      <cdr:y>0.08337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50782"/>
          <a:ext cx="666357" cy="331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16</xdr:row>
      <xdr:rowOff>9525</xdr:rowOff>
    </xdr:from>
    <xdr:to>
      <xdr:col>14</xdr:col>
      <xdr:colOff>0</xdr:colOff>
      <xdr:row>18</xdr:row>
      <xdr:rowOff>0</xdr:rowOff>
    </xdr:to>
    <xdr:cxnSp macro="">
      <xdr:nvCxnSpPr>
        <xdr:cNvPr id="7" name="直線コネクタ 4"/>
        <xdr:cNvCxnSpPr>
          <a:cxnSpLocks noChangeShapeType="1"/>
        </xdr:cNvCxnSpPr>
      </xdr:nvCxnSpPr>
      <xdr:spPr bwMode="auto">
        <a:xfrm>
          <a:off x="0" y="3147172"/>
          <a:ext cx="986118" cy="483534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0</xdr:colOff>
      <xdr:row>27</xdr:row>
      <xdr:rowOff>9525</xdr:rowOff>
    </xdr:from>
    <xdr:to>
      <xdr:col>13</xdr:col>
      <xdr:colOff>971550</xdr:colOff>
      <xdr:row>29</xdr:row>
      <xdr:rowOff>161925</xdr:rowOff>
    </xdr:to>
    <xdr:cxnSp macro="">
      <xdr:nvCxnSpPr>
        <xdr:cNvPr id="8" name="直線コネクタ 8"/>
        <xdr:cNvCxnSpPr>
          <a:cxnSpLocks noChangeShapeType="1"/>
        </xdr:cNvCxnSpPr>
      </xdr:nvCxnSpPr>
      <xdr:spPr bwMode="auto">
        <a:xfrm>
          <a:off x="0" y="5556437"/>
          <a:ext cx="971550" cy="510988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0</xdr:colOff>
      <xdr:row>39</xdr:row>
      <xdr:rowOff>9525</xdr:rowOff>
    </xdr:from>
    <xdr:to>
      <xdr:col>14</xdr:col>
      <xdr:colOff>0</xdr:colOff>
      <xdr:row>40</xdr:row>
      <xdr:rowOff>171450</xdr:rowOff>
    </xdr:to>
    <xdr:cxnSp macro="">
      <xdr:nvCxnSpPr>
        <xdr:cNvPr id="9" name="直線コネクタ 9"/>
        <xdr:cNvCxnSpPr>
          <a:cxnSpLocks noChangeShapeType="1"/>
        </xdr:cNvCxnSpPr>
      </xdr:nvCxnSpPr>
      <xdr:spPr bwMode="auto">
        <a:xfrm>
          <a:off x="0" y="8010525"/>
          <a:ext cx="986118" cy="341219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67235</xdr:colOff>
      <xdr:row>0</xdr:row>
      <xdr:rowOff>44823</xdr:rowOff>
    </xdr:from>
    <xdr:to>
      <xdr:col>2</xdr:col>
      <xdr:colOff>213793</xdr:colOff>
      <xdr:row>2</xdr:row>
      <xdr:rowOff>33618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>
          <a:off x="67235" y="44823"/>
          <a:ext cx="1636940" cy="3697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労  働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100852</xdr:colOff>
      <xdr:row>3</xdr:row>
      <xdr:rowOff>134471</xdr:rowOff>
    </xdr:from>
    <xdr:to>
      <xdr:col>11</xdr:col>
      <xdr:colOff>369793</xdr:colOff>
      <xdr:row>21</xdr:row>
      <xdr:rowOff>201705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112059</xdr:colOff>
      <xdr:row>24</xdr:row>
      <xdr:rowOff>22412</xdr:rowOff>
    </xdr:from>
    <xdr:to>
      <xdr:col>11</xdr:col>
      <xdr:colOff>414618</xdr:colOff>
      <xdr:row>48</xdr:row>
      <xdr:rowOff>78441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78441</xdr:colOff>
      <xdr:row>24</xdr:row>
      <xdr:rowOff>22412</xdr:rowOff>
    </xdr:from>
    <xdr:to>
      <xdr:col>0</xdr:col>
      <xdr:colOff>717177</xdr:colOff>
      <xdr:row>25</xdr:row>
      <xdr:rowOff>163217</xdr:rowOff>
    </xdr:to>
    <xdr:sp macro="" textlink="">
      <xdr:nvSpPr>
        <xdr:cNvPr id="13" name="テキスト ボックス 1"/>
        <xdr:cNvSpPr txBox="1"/>
      </xdr:nvSpPr>
      <xdr:spPr>
        <a:xfrm>
          <a:off x="78441" y="5227544"/>
          <a:ext cx="638736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xdr:txBody>
    </xdr:sp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0.02116</cdr:y>
    </cdr:from>
    <cdr:to>
      <cdr:x>0.09187</cdr:x>
      <cdr:y>0.10421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84413"/>
          <a:ext cx="582707" cy="3313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0.90459</cdr:x>
      <cdr:y>0.01835</cdr:y>
    </cdr:from>
    <cdr:to>
      <cdr:x>1</cdr:x>
      <cdr:y>0.1014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737414" y="73204"/>
          <a:ext cx="605115" cy="331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（倍）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2</xdr:row>
      <xdr:rowOff>0</xdr:rowOff>
    </xdr:from>
    <xdr:to>
      <xdr:col>17</xdr:col>
      <xdr:colOff>0</xdr:colOff>
      <xdr:row>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25" y="425824"/>
          <a:ext cx="685240" cy="6723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17</xdr:col>
      <xdr:colOff>0</xdr:colOff>
      <xdr:row>15</xdr:row>
      <xdr:rowOff>0</xdr:rowOff>
    </xdr:from>
    <xdr:to>
      <xdr:col>17</xdr:col>
      <xdr:colOff>600075</xdr:colOff>
      <xdr:row>17</xdr:row>
      <xdr:rowOff>0</xdr:rowOff>
    </xdr:to>
    <xdr:sp macro="" textlink="">
      <xdr:nvSpPr>
        <xdr:cNvPr id="5" name="Freeform 2"/>
        <xdr:cNvSpPr>
          <a:spLocks/>
        </xdr:cNvSpPr>
      </xdr:nvSpPr>
      <xdr:spPr bwMode="auto">
        <a:xfrm>
          <a:off x="694765" y="3619500"/>
          <a:ext cx="447675" cy="448235"/>
        </a:xfrm>
        <a:custGeom>
          <a:avLst/>
          <a:gdLst>
            <a:gd name="T0" fmla="*/ 0 w 63"/>
            <a:gd name="T1" fmla="*/ 0 h 27"/>
            <a:gd name="T2" fmla="*/ 2147483646 w 63"/>
            <a:gd name="T3" fmla="*/ 2147483646 h 27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63" h="27">
              <a:moveTo>
                <a:pt x="0" y="0"/>
              </a:moveTo>
              <a:lnTo>
                <a:pt x="63" y="27"/>
              </a:lnTo>
            </a:path>
          </a:pathLst>
        </a:cu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56030</xdr:colOff>
      <xdr:row>0</xdr:row>
      <xdr:rowOff>44824</xdr:rowOff>
    </xdr:from>
    <xdr:to>
      <xdr:col>3</xdr:col>
      <xdr:colOff>135352</xdr:colOff>
      <xdr:row>2</xdr:row>
      <xdr:rowOff>4200</xdr:rowOff>
    </xdr:to>
    <xdr:sp macro="" textlink="">
      <xdr:nvSpPr>
        <xdr:cNvPr id="6" name="Rectangle 10"/>
        <xdr:cNvSpPr>
          <a:spLocks noChangeArrowheads="1"/>
        </xdr:cNvSpPr>
      </xdr:nvSpPr>
      <xdr:spPr bwMode="auto">
        <a:xfrm>
          <a:off x="56030" y="44824"/>
          <a:ext cx="1495372" cy="3784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治安・消防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124464</xdr:colOff>
      <xdr:row>22</xdr:row>
      <xdr:rowOff>45143</xdr:rowOff>
    </xdr:from>
    <xdr:to>
      <xdr:col>15</xdr:col>
      <xdr:colOff>19050</xdr:colOff>
      <xdr:row>39</xdr:row>
      <xdr:rowOff>112059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106453</xdr:colOff>
      <xdr:row>3</xdr:row>
      <xdr:rowOff>67234</xdr:rowOff>
    </xdr:from>
    <xdr:to>
      <xdr:col>14</xdr:col>
      <xdr:colOff>337778</xdr:colOff>
      <xdr:row>20</xdr:row>
      <xdr:rowOff>54428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100853</xdr:colOff>
      <xdr:row>22</xdr:row>
      <xdr:rowOff>123266</xdr:rowOff>
    </xdr:from>
    <xdr:to>
      <xdr:col>1</xdr:col>
      <xdr:colOff>22412</xdr:colOff>
      <xdr:row>23</xdr:row>
      <xdr:rowOff>163218</xdr:rowOff>
    </xdr:to>
    <xdr:sp macro="" textlink="">
      <xdr:nvSpPr>
        <xdr:cNvPr id="9" name="テキスト ボックス 1"/>
        <xdr:cNvSpPr txBox="1"/>
      </xdr:nvSpPr>
      <xdr:spPr>
        <a:xfrm>
          <a:off x="100853" y="5894295"/>
          <a:ext cx="616324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（件）</a:t>
          </a:r>
        </a:p>
      </xdr:txBody>
    </xdr:sp>
    <xdr:clientData/>
  </xdr:twoCellAnchor>
  <xdr:twoCellAnchor>
    <xdr:from>
      <xdr:col>12</xdr:col>
      <xdr:colOff>235323</xdr:colOff>
      <xdr:row>36</xdr:row>
      <xdr:rowOff>168089</xdr:rowOff>
    </xdr:from>
    <xdr:to>
      <xdr:col>14</xdr:col>
      <xdr:colOff>409876</xdr:colOff>
      <xdr:row>38</xdr:row>
      <xdr:rowOff>140805</xdr:rowOff>
    </xdr:to>
    <xdr:sp macro="" textlink="">
      <xdr:nvSpPr>
        <xdr:cNvPr id="10" name="テキスト ボックス 1"/>
        <xdr:cNvSpPr txBox="1"/>
      </xdr:nvSpPr>
      <xdr:spPr>
        <a:xfrm rot="19486011">
          <a:off x="5524499" y="9659471"/>
          <a:ext cx="1003789" cy="331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9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2020</a:t>
          </a:r>
          <a:r>
            <a:rPr kumimoji="1" lang="ja-JP" altLang="en-US" sz="9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年</a:t>
          </a:r>
          <a:r>
            <a:rPr kumimoji="1" lang="en-US" altLang="ja-JP" sz="9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12</a:t>
          </a:r>
          <a:r>
            <a:rPr kumimoji="1" lang="ja-JP" altLang="en-US" sz="95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月</a:t>
          </a:r>
        </a:p>
      </xdr:txBody>
    </xdr:sp>
    <xdr:clientData/>
  </xdr:twoCellAnchor>
  <xdr:twoCellAnchor>
    <xdr:from>
      <xdr:col>0</xdr:col>
      <xdr:colOff>133444</xdr:colOff>
      <xdr:row>3</xdr:row>
      <xdr:rowOff>92308</xdr:rowOff>
    </xdr:from>
    <xdr:to>
      <xdr:col>1</xdr:col>
      <xdr:colOff>65697</xdr:colOff>
      <xdr:row>4</xdr:row>
      <xdr:rowOff>204000</xdr:rowOff>
    </xdr:to>
    <xdr:sp macro="" textlink="">
      <xdr:nvSpPr>
        <xdr:cNvPr id="11" name="テキスト ボックス 1"/>
        <xdr:cNvSpPr txBox="1"/>
      </xdr:nvSpPr>
      <xdr:spPr>
        <a:xfrm>
          <a:off x="133444" y="854308"/>
          <a:ext cx="628769" cy="337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（件）</a:t>
          </a:r>
        </a:p>
      </xdr:txBody>
    </xdr:sp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0.60705</cdr:x>
      <cdr:y>0.56727</cdr:y>
    </cdr:from>
    <cdr:to>
      <cdr:x>0.75244</cdr:x>
      <cdr:y>0.63429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17847" y="2418791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19050</xdr:rowOff>
    </xdr:from>
    <xdr:to>
      <xdr:col>7</xdr:col>
      <xdr:colOff>0</xdr:colOff>
      <xdr:row>17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0" y="3448050"/>
          <a:ext cx="1714500" cy="42918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27453</xdr:colOff>
      <xdr:row>3</xdr:row>
      <xdr:rowOff>1679</xdr:rowOff>
    </xdr:from>
    <xdr:to>
      <xdr:col>5</xdr:col>
      <xdr:colOff>789453</xdr:colOff>
      <xdr:row>21</xdr:row>
      <xdr:rowOff>214590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56030</xdr:colOff>
      <xdr:row>0</xdr:row>
      <xdr:rowOff>44824</xdr:rowOff>
    </xdr:from>
    <xdr:to>
      <xdr:col>0</xdr:col>
      <xdr:colOff>1711381</xdr:colOff>
      <xdr:row>2</xdr:row>
      <xdr:rowOff>37818</xdr:rowOff>
    </xdr:to>
    <xdr:sp macro="" textlink="">
      <xdr:nvSpPr>
        <xdr:cNvPr id="9" name="Rectangle 10"/>
        <xdr:cNvSpPr>
          <a:spLocks noChangeArrowheads="1"/>
        </xdr:cNvSpPr>
      </xdr:nvSpPr>
      <xdr:spPr bwMode="auto">
        <a:xfrm>
          <a:off x="56030" y="44824"/>
          <a:ext cx="1655351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財  政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89646</xdr:colOff>
      <xdr:row>23</xdr:row>
      <xdr:rowOff>212911</xdr:rowOff>
    </xdr:from>
    <xdr:to>
      <xdr:col>5</xdr:col>
      <xdr:colOff>941293</xdr:colOff>
      <xdr:row>43</xdr:row>
      <xdr:rowOff>89647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67234</xdr:colOff>
      <xdr:row>3</xdr:row>
      <xdr:rowOff>100853</xdr:rowOff>
    </xdr:from>
    <xdr:to>
      <xdr:col>0</xdr:col>
      <xdr:colOff>672353</xdr:colOff>
      <xdr:row>4</xdr:row>
      <xdr:rowOff>201707</xdr:rowOff>
    </xdr:to>
    <xdr:sp macro="" textlink="">
      <xdr:nvSpPr>
        <xdr:cNvPr id="2" name="テキスト ボックス 1"/>
        <xdr:cNvSpPr txBox="1"/>
      </xdr:nvSpPr>
      <xdr:spPr>
        <a:xfrm>
          <a:off x="67234" y="806824"/>
          <a:ext cx="605119" cy="324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</a:rPr>
            <a:t>（百万円）</a:t>
          </a:r>
        </a:p>
      </xdr:txBody>
    </xdr:sp>
    <xdr:clientData/>
  </xdr:twoCellAnchor>
  <xdr:twoCellAnchor>
    <xdr:from>
      <xdr:col>0</xdr:col>
      <xdr:colOff>94939</xdr:colOff>
      <xdr:row>23</xdr:row>
      <xdr:rowOff>217751</xdr:rowOff>
    </xdr:from>
    <xdr:to>
      <xdr:col>0</xdr:col>
      <xdr:colOff>700058</xdr:colOff>
      <xdr:row>25</xdr:row>
      <xdr:rowOff>91063</xdr:rowOff>
    </xdr:to>
    <xdr:sp macro="" textlink="">
      <xdr:nvSpPr>
        <xdr:cNvPr id="11" name="テキスト ボックス 10"/>
        <xdr:cNvSpPr txBox="1"/>
      </xdr:nvSpPr>
      <xdr:spPr>
        <a:xfrm>
          <a:off x="94939" y="5618426"/>
          <a:ext cx="605119" cy="330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</a:rPr>
            <a:t>（百万円）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</xdr:row>
      <xdr:rowOff>28575</xdr:rowOff>
    </xdr:from>
    <xdr:to>
      <xdr:col>21</xdr:col>
      <xdr:colOff>676275</xdr:colOff>
      <xdr:row>50</xdr:row>
      <xdr:rowOff>133350</xdr:rowOff>
    </xdr:to>
    <xdr:graphicFrame macro="">
      <xdr:nvGraphicFramePr>
        <xdr:cNvPr id="12622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24812</xdr:colOff>
      <xdr:row>0</xdr:row>
      <xdr:rowOff>27212</xdr:rowOff>
    </xdr:from>
    <xdr:to>
      <xdr:col>18</xdr:col>
      <xdr:colOff>408214</xdr:colOff>
      <xdr:row>1</xdr:row>
      <xdr:rowOff>122464</xdr:rowOff>
    </xdr:to>
    <xdr:sp macro="" textlink="">
      <xdr:nvSpPr>
        <xdr:cNvPr id="3" name="Rectangle 8"/>
        <xdr:cNvSpPr>
          <a:spLocks noChangeArrowheads="1"/>
        </xdr:cNvSpPr>
      </xdr:nvSpPr>
      <xdr:spPr bwMode="auto">
        <a:xfrm>
          <a:off x="7481526" y="27212"/>
          <a:ext cx="4628831" cy="3401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地区別人口の推移（住民基本台帳）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</xdr:col>
      <xdr:colOff>104775</xdr:colOff>
      <xdr:row>3</xdr:row>
      <xdr:rowOff>38100</xdr:rowOff>
    </xdr:from>
    <xdr:to>
      <xdr:col>11</xdr:col>
      <xdr:colOff>685800</xdr:colOff>
      <xdr:row>50</xdr:row>
      <xdr:rowOff>133350</xdr:rowOff>
    </xdr:to>
    <xdr:graphicFrame macro="">
      <xdr:nvGraphicFramePr>
        <xdr:cNvPr id="12622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0</xdr:row>
      <xdr:rowOff>27214</xdr:rowOff>
    </xdr:from>
    <xdr:to>
      <xdr:col>6</xdr:col>
      <xdr:colOff>489857</xdr:colOff>
      <xdr:row>1</xdr:row>
      <xdr:rowOff>123856</xdr:rowOff>
    </xdr:to>
    <xdr:sp macro="" textlink="">
      <xdr:nvSpPr>
        <xdr:cNvPr id="61" name="Rectangle 8"/>
        <xdr:cNvSpPr>
          <a:spLocks noChangeArrowheads="1"/>
        </xdr:cNvSpPr>
      </xdr:nvSpPr>
      <xdr:spPr bwMode="auto">
        <a:xfrm>
          <a:off x="13607" y="27214"/>
          <a:ext cx="4068536" cy="34157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地区別人口の推移（国勢調査）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52916</xdr:rowOff>
    </xdr:from>
    <xdr:to>
      <xdr:col>10</xdr:col>
      <xdr:colOff>621770</xdr:colOff>
      <xdr:row>2</xdr:row>
      <xdr:rowOff>0</xdr:rowOff>
    </xdr:to>
    <xdr:sp macro="" textlink="">
      <xdr:nvSpPr>
        <xdr:cNvPr id="2" name="Rectangle 8"/>
        <xdr:cNvSpPr>
          <a:spLocks noChangeArrowheads="1"/>
        </xdr:cNvSpPr>
      </xdr:nvSpPr>
      <xdr:spPr bwMode="auto">
        <a:xfrm>
          <a:off x="0" y="52916"/>
          <a:ext cx="5807603" cy="2645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町別人口分布（令和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3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年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3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31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日現在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）</a:t>
          </a:r>
          <a:endParaRPr lang="ja-JP" altLang="en-US" sz="105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4234</xdr:colOff>
      <xdr:row>3</xdr:row>
      <xdr:rowOff>0</xdr:rowOff>
    </xdr:from>
    <xdr:to>
      <xdr:col>21</xdr:col>
      <xdr:colOff>538370</xdr:colOff>
      <xdr:row>52</xdr:row>
      <xdr:rowOff>358587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24812</xdr:colOff>
      <xdr:row>0</xdr:row>
      <xdr:rowOff>27212</xdr:rowOff>
    </xdr:from>
    <xdr:to>
      <xdr:col>18</xdr:col>
      <xdr:colOff>0</xdr:colOff>
      <xdr:row>1</xdr:row>
      <xdr:rowOff>168995</xdr:rowOff>
    </xdr:to>
    <xdr:sp macro="" textlink="">
      <xdr:nvSpPr>
        <xdr:cNvPr id="3" name="Rectangle 8"/>
        <xdr:cNvSpPr>
          <a:spLocks noChangeArrowheads="1"/>
        </xdr:cNvSpPr>
      </xdr:nvSpPr>
      <xdr:spPr bwMode="auto">
        <a:xfrm>
          <a:off x="7464895" y="27212"/>
          <a:ext cx="4240272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地区別人口の推移（住民基本台帳）</a:t>
          </a:r>
          <a:endParaRPr lang="ja-JP" altLang="en-US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</xdr:col>
      <xdr:colOff>2677</xdr:colOff>
      <xdr:row>3</xdr:row>
      <xdr:rowOff>6350</xdr:rowOff>
    </xdr:from>
    <xdr:to>
      <xdr:col>11</xdr:col>
      <xdr:colOff>579967</xdr:colOff>
      <xdr:row>52</xdr:row>
      <xdr:rowOff>336176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0</xdr:row>
      <xdr:rowOff>27214</xdr:rowOff>
    </xdr:from>
    <xdr:to>
      <xdr:col>6</xdr:col>
      <xdr:colOff>116417</xdr:colOff>
      <xdr:row>2</xdr:row>
      <xdr:rowOff>0</xdr:rowOff>
    </xdr:to>
    <xdr:sp macro="" textlink="">
      <xdr:nvSpPr>
        <xdr:cNvPr id="5" name="Rectangle 8"/>
        <xdr:cNvSpPr>
          <a:spLocks noChangeArrowheads="1"/>
        </xdr:cNvSpPr>
      </xdr:nvSpPr>
      <xdr:spPr bwMode="auto">
        <a:xfrm>
          <a:off x="13607" y="27214"/>
          <a:ext cx="3690560" cy="3855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地区別人口の推移（国勢調査）</a:t>
          </a:r>
          <a:endParaRPr lang="ja-JP" altLang="en-US" sz="10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0.00523</cdr:x>
      <cdr:y>0.00662</cdr:y>
    </cdr:from>
    <cdr:to>
      <cdr:x>0.08066</cdr:x>
      <cdr:y>0.04268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36627" y="55409"/>
          <a:ext cx="528641" cy="301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  <a:endParaRPr kumimoji="1" lang="en-US" altLang="ja-JP" sz="1000">
            <a:solidFill>
              <a:schemeClr val="tx1">
                <a:lumMod val="75000"/>
                <a:lumOff val="25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0.01166</cdr:x>
      <cdr:y>0.00726</cdr:y>
    </cdr:from>
    <cdr:to>
      <cdr:x>0.07461</cdr:x>
      <cdr:y>0.03647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82653" y="61385"/>
          <a:ext cx="446184" cy="246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  <a:headEnd type="none" w="med" len="med"/>
          <a:tailEnd type="none" w="med" len="med"/>
        </a:ln>
        <a:ex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000">
              <a:solidFill>
                <a:schemeClr val="tx1">
                  <a:lumMod val="75000"/>
                  <a:lumOff val="2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（人）</a:t>
          </a:r>
          <a:endParaRPr kumimoji="1" lang="en-US" altLang="ja-JP" sz="1000">
            <a:solidFill>
              <a:schemeClr val="tx1">
                <a:lumMod val="75000"/>
                <a:lumOff val="25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13606</xdr:colOff>
      <xdr:row>58</xdr:row>
      <xdr:rowOff>27214</xdr:rowOff>
    </xdr:from>
    <xdr:to>
      <xdr:col>6</xdr:col>
      <xdr:colOff>13606</xdr:colOff>
      <xdr:row>59</xdr:row>
      <xdr:rowOff>246321</xdr:rowOff>
    </xdr:to>
    <xdr:sp macro="" textlink="">
      <xdr:nvSpPr>
        <xdr:cNvPr id="3" name="Rectangle 8"/>
        <xdr:cNvSpPr>
          <a:spLocks noChangeArrowheads="1"/>
        </xdr:cNvSpPr>
      </xdr:nvSpPr>
      <xdr:spPr bwMode="auto">
        <a:xfrm>
          <a:off x="13606" y="10123714"/>
          <a:ext cx="4514850" cy="46675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地区別世帯数の推移（住民基本台帳）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47625</xdr:colOff>
      <xdr:row>0</xdr:row>
      <xdr:rowOff>38100</xdr:rowOff>
    </xdr:from>
    <xdr:to>
      <xdr:col>5</xdr:col>
      <xdr:colOff>333375</xdr:colOff>
      <xdr:row>1</xdr:row>
      <xdr:rowOff>175650</xdr:rowOff>
    </xdr:to>
    <xdr:sp macro="" textlink="">
      <xdr:nvSpPr>
        <xdr:cNvPr id="11" name="Rectangle 8"/>
        <xdr:cNvSpPr>
          <a:spLocks noChangeArrowheads="1"/>
        </xdr:cNvSpPr>
      </xdr:nvSpPr>
      <xdr:spPr bwMode="auto">
        <a:xfrm>
          <a:off x="47625" y="38100"/>
          <a:ext cx="4048125" cy="385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地区別世帯数の推移（国勢調査）</a:t>
          </a:r>
          <a:endParaRPr lang="ja-JP" altLang="en-US" sz="18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190500</xdr:colOff>
      <xdr:row>3</xdr:row>
      <xdr:rowOff>9525</xdr:rowOff>
    </xdr:from>
    <xdr:to>
      <xdr:col>8</xdr:col>
      <xdr:colOff>523875</xdr:colOff>
      <xdr:row>55</xdr:row>
      <xdr:rowOff>104775</xdr:rowOff>
    </xdr:to>
    <xdr:graphicFrame macro="">
      <xdr:nvGraphicFramePr>
        <xdr:cNvPr id="1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169770</xdr:colOff>
      <xdr:row>60</xdr:row>
      <xdr:rowOff>57150</xdr:rowOff>
    </xdr:from>
    <xdr:to>
      <xdr:col>8</xdr:col>
      <xdr:colOff>569820</xdr:colOff>
      <xdr:row>110</xdr:row>
      <xdr:rowOff>10086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R14"/>
  <sheetViews>
    <sheetView view="pageBreakPreview" zoomScale="60" zoomScaleNormal="100" workbookViewId="0"/>
  </sheetViews>
  <sheetFormatPr defaultRowHeight="13"/>
  <cols>
    <col min="1" max="18" width="10" customWidth="1"/>
  </cols>
  <sheetData>
    <row r="14" spans="1:18" ht="28.5" customHeight="1">
      <c r="A14" s="1909" t="s">
        <v>74</v>
      </c>
      <c r="B14" s="1909"/>
      <c r="C14" s="1909"/>
      <c r="D14" s="1909"/>
      <c r="E14" s="1909"/>
      <c r="F14" s="1909"/>
      <c r="G14" s="1909"/>
      <c r="H14" s="1909"/>
      <c r="I14" s="1909"/>
      <c r="J14" s="1502"/>
      <c r="K14" s="1502"/>
      <c r="L14" s="1502"/>
      <c r="M14" s="1502"/>
      <c r="N14" s="1502"/>
      <c r="O14" s="1502"/>
      <c r="P14" s="1502"/>
      <c r="Q14" s="1502"/>
      <c r="R14" s="1502"/>
    </row>
  </sheetData>
  <mergeCells count="1">
    <mergeCell ref="A14:I14"/>
  </mergeCells>
  <phoneticPr fontId="5"/>
  <pageMargins left="0.59055118110236227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9"/>
  <sheetViews>
    <sheetView view="pageBreakPreview" topLeftCell="L25" zoomScale="90" zoomScaleNormal="100" zoomScaleSheetLayoutView="90" workbookViewId="0">
      <selection activeCell="AC40" sqref="AC40:AN40"/>
    </sheetView>
  </sheetViews>
  <sheetFormatPr defaultRowHeight="13"/>
  <cols>
    <col min="1" max="1" width="2.6328125" customWidth="1"/>
    <col min="2" max="2" width="4.6328125" customWidth="1"/>
    <col min="3" max="3" width="9.08984375" customWidth="1"/>
    <col min="4" max="12" width="7" customWidth="1"/>
    <col min="13" max="13" width="9" customWidth="1"/>
    <col min="14" max="14" width="2.6328125" customWidth="1"/>
    <col min="15" max="15" width="3.36328125" customWidth="1"/>
    <col min="16" max="16" width="6.6328125" customWidth="1"/>
    <col min="17" max="17" width="7" customWidth="1"/>
    <col min="18" max="26" width="6.6328125" customWidth="1"/>
    <col min="27" max="28" width="2.6328125" customWidth="1"/>
    <col min="29" max="29" width="4.6328125" customWidth="1"/>
    <col min="30" max="30" width="9.08984375" customWidth="1"/>
    <col min="31" max="39" width="7" customWidth="1"/>
    <col min="40" max="40" width="9" customWidth="1"/>
    <col min="41" max="41" width="2.6328125" customWidth="1"/>
    <col min="42" max="42" width="3.7265625" customWidth="1"/>
    <col min="43" max="53" width="5.7265625" customWidth="1"/>
  </cols>
  <sheetData>
    <row r="1" ht="20.149999999999999" customHeight="1"/>
    <row r="2" ht="20.149999999999999" customHeight="1"/>
    <row r="21" spans="16:53">
      <c r="P21" t="s">
        <v>806</v>
      </c>
      <c r="AQ21" t="s">
        <v>800</v>
      </c>
    </row>
    <row r="22" spans="16:53">
      <c r="P22" t="s">
        <v>768</v>
      </c>
      <c r="Q22" t="s">
        <v>769</v>
      </c>
      <c r="R22" t="s">
        <v>770</v>
      </c>
      <c r="S22" t="s">
        <v>801</v>
      </c>
      <c r="T22" t="s">
        <v>772</v>
      </c>
      <c r="U22" t="s">
        <v>773</v>
      </c>
      <c r="V22" t="s">
        <v>774</v>
      </c>
      <c r="W22" t="s">
        <v>775</v>
      </c>
      <c r="X22" t="s">
        <v>776</v>
      </c>
      <c r="Y22" t="s">
        <v>777</v>
      </c>
      <c r="Z22" t="s">
        <v>802</v>
      </c>
      <c r="AQ22" t="s">
        <v>768</v>
      </c>
      <c r="AR22" t="s">
        <v>769</v>
      </c>
      <c r="AS22" t="s">
        <v>770</v>
      </c>
      <c r="AT22" t="s">
        <v>771</v>
      </c>
      <c r="AU22" t="s">
        <v>772</v>
      </c>
      <c r="AV22" t="s">
        <v>773</v>
      </c>
      <c r="AW22" t="s">
        <v>774</v>
      </c>
      <c r="AX22" t="s">
        <v>775</v>
      </c>
      <c r="AY22" t="s">
        <v>776</v>
      </c>
      <c r="AZ22" t="s">
        <v>777</v>
      </c>
      <c r="BA22" t="s">
        <v>778</v>
      </c>
    </row>
    <row r="23" spans="16:53">
      <c r="P23" t="s">
        <v>779</v>
      </c>
      <c r="AQ23" t="s">
        <v>779</v>
      </c>
    </row>
    <row r="24" spans="16:53">
      <c r="P24" s="1443" t="s">
        <v>803</v>
      </c>
      <c r="Q24">
        <v>4436</v>
      </c>
      <c r="R24">
        <v>1380</v>
      </c>
      <c r="S24">
        <v>126</v>
      </c>
      <c r="T24">
        <v>986</v>
      </c>
      <c r="U24">
        <v>650</v>
      </c>
      <c r="V24">
        <v>47</v>
      </c>
      <c r="W24">
        <v>49</v>
      </c>
      <c r="X24">
        <v>101</v>
      </c>
      <c r="Y24">
        <v>162</v>
      </c>
      <c r="Z24">
        <v>7937</v>
      </c>
      <c r="AQ24" t="s">
        <v>780</v>
      </c>
      <c r="AR24">
        <v>4674</v>
      </c>
      <c r="AS24">
        <v>1423</v>
      </c>
      <c r="AT24">
        <v>128</v>
      </c>
      <c r="AU24">
        <v>1009</v>
      </c>
      <c r="AV24">
        <v>680</v>
      </c>
      <c r="AW24">
        <v>54</v>
      </c>
      <c r="AX24">
        <v>52</v>
      </c>
      <c r="AY24">
        <v>114</v>
      </c>
      <c r="AZ24">
        <v>171</v>
      </c>
      <c r="BA24">
        <v>8305</v>
      </c>
    </row>
    <row r="25" spans="16:53">
      <c r="P25" s="1443" t="s">
        <v>804</v>
      </c>
      <c r="Q25">
        <v>4759</v>
      </c>
      <c r="R25">
        <v>1521</v>
      </c>
      <c r="S25">
        <v>180</v>
      </c>
      <c r="T25">
        <v>1427</v>
      </c>
      <c r="U25">
        <v>894</v>
      </c>
      <c r="V25">
        <v>73</v>
      </c>
      <c r="W25">
        <v>55</v>
      </c>
      <c r="X25">
        <v>205</v>
      </c>
      <c r="Y25">
        <v>231</v>
      </c>
      <c r="Z25">
        <v>9345</v>
      </c>
      <c r="AQ25" t="s">
        <v>781</v>
      </c>
      <c r="AR25">
        <v>4795</v>
      </c>
      <c r="AS25">
        <v>1550</v>
      </c>
      <c r="AT25">
        <v>204</v>
      </c>
      <c r="AU25">
        <v>1467</v>
      </c>
      <c r="AV25">
        <v>916</v>
      </c>
      <c r="AW25">
        <v>70</v>
      </c>
      <c r="AX25">
        <v>72</v>
      </c>
      <c r="AY25">
        <v>209</v>
      </c>
      <c r="AZ25">
        <v>241</v>
      </c>
      <c r="BA25">
        <v>9524</v>
      </c>
    </row>
    <row r="26" spans="16:53">
      <c r="P26" s="1443" t="s">
        <v>782</v>
      </c>
      <c r="Q26">
        <v>4523</v>
      </c>
      <c r="R26">
        <v>1535</v>
      </c>
      <c r="S26">
        <v>224</v>
      </c>
      <c r="T26">
        <v>1596</v>
      </c>
      <c r="U26">
        <v>934</v>
      </c>
      <c r="V26">
        <v>71</v>
      </c>
      <c r="W26">
        <v>76</v>
      </c>
      <c r="X26">
        <v>184</v>
      </c>
      <c r="Y26">
        <v>309</v>
      </c>
      <c r="Z26">
        <v>9452</v>
      </c>
      <c r="AQ26" t="s">
        <v>782</v>
      </c>
      <c r="AR26">
        <v>4509</v>
      </c>
      <c r="AS26">
        <v>1549</v>
      </c>
      <c r="AT26">
        <v>215</v>
      </c>
      <c r="AU26">
        <v>1587</v>
      </c>
      <c r="AV26">
        <v>927</v>
      </c>
      <c r="AW26">
        <v>78</v>
      </c>
      <c r="AX26">
        <v>74</v>
      </c>
      <c r="AY26">
        <v>183</v>
      </c>
      <c r="AZ26">
        <v>308</v>
      </c>
      <c r="BA26">
        <v>9430</v>
      </c>
    </row>
    <row r="27" spans="16:53">
      <c r="P27" s="1443" t="s">
        <v>783</v>
      </c>
      <c r="Q27">
        <v>5595</v>
      </c>
      <c r="R27">
        <v>1393</v>
      </c>
      <c r="S27">
        <v>229</v>
      </c>
      <c r="T27">
        <v>1768</v>
      </c>
      <c r="U27">
        <v>1423</v>
      </c>
      <c r="V27">
        <v>75</v>
      </c>
      <c r="W27">
        <v>70</v>
      </c>
      <c r="X27">
        <v>169</v>
      </c>
      <c r="Y27">
        <v>297</v>
      </c>
      <c r="Z27">
        <v>11019</v>
      </c>
      <c r="AQ27" t="s">
        <v>783</v>
      </c>
      <c r="AR27">
        <v>4294</v>
      </c>
      <c r="AS27">
        <v>1437</v>
      </c>
      <c r="AT27">
        <v>264</v>
      </c>
      <c r="AU27">
        <v>1572</v>
      </c>
      <c r="AV27">
        <v>966</v>
      </c>
      <c r="AW27">
        <v>85</v>
      </c>
      <c r="AX27">
        <v>89</v>
      </c>
      <c r="AY27">
        <v>203</v>
      </c>
      <c r="AZ27">
        <v>368</v>
      </c>
      <c r="BA27">
        <v>9278</v>
      </c>
    </row>
    <row r="28" spans="16:53">
      <c r="P28" s="1443" t="s">
        <v>784</v>
      </c>
      <c r="Q28">
        <v>8830</v>
      </c>
      <c r="R28">
        <v>1602</v>
      </c>
      <c r="S28">
        <v>222</v>
      </c>
      <c r="T28">
        <v>1788</v>
      </c>
      <c r="U28">
        <v>1557</v>
      </c>
      <c r="V28">
        <v>65</v>
      </c>
      <c r="W28">
        <v>58</v>
      </c>
      <c r="X28">
        <v>160</v>
      </c>
      <c r="Y28">
        <v>252</v>
      </c>
      <c r="Z28">
        <v>14534</v>
      </c>
      <c r="AQ28" t="s">
        <v>784</v>
      </c>
      <c r="AR28">
        <v>5981</v>
      </c>
      <c r="AS28">
        <v>1790</v>
      </c>
      <c r="AT28">
        <v>319</v>
      </c>
      <c r="AU28">
        <v>1593</v>
      </c>
      <c r="AV28">
        <v>1126</v>
      </c>
      <c r="AW28">
        <v>104</v>
      </c>
      <c r="AX28">
        <v>126</v>
      </c>
      <c r="AY28">
        <v>200</v>
      </c>
      <c r="AZ28">
        <v>351</v>
      </c>
      <c r="BA28">
        <v>11590</v>
      </c>
    </row>
    <row r="29" spans="16:53">
      <c r="P29" s="1443" t="s">
        <v>785</v>
      </c>
      <c r="Q29">
        <v>5718</v>
      </c>
      <c r="R29">
        <v>1734</v>
      </c>
      <c r="S29">
        <v>199</v>
      </c>
      <c r="T29">
        <v>1145</v>
      </c>
      <c r="U29">
        <v>902</v>
      </c>
      <c r="V29">
        <v>42</v>
      </c>
      <c r="W29">
        <v>57</v>
      </c>
      <c r="X29">
        <v>140</v>
      </c>
      <c r="Y29">
        <v>251</v>
      </c>
      <c r="Z29">
        <v>10188</v>
      </c>
      <c r="AQ29" t="s">
        <v>785</v>
      </c>
      <c r="AR29">
        <v>5707</v>
      </c>
      <c r="AS29">
        <v>1833</v>
      </c>
      <c r="AT29">
        <v>256</v>
      </c>
      <c r="AU29">
        <v>1282</v>
      </c>
      <c r="AV29">
        <v>1009</v>
      </c>
      <c r="AW29">
        <v>56</v>
      </c>
      <c r="AX29">
        <v>82</v>
      </c>
      <c r="AY29">
        <v>187</v>
      </c>
      <c r="AZ29">
        <v>305</v>
      </c>
      <c r="BA29">
        <v>10717</v>
      </c>
    </row>
    <row r="30" spans="16:53">
      <c r="P30" s="1443" t="s">
        <v>786</v>
      </c>
      <c r="Q30">
        <v>5861</v>
      </c>
      <c r="R30">
        <v>1766</v>
      </c>
      <c r="S30">
        <v>230</v>
      </c>
      <c r="T30">
        <v>1365</v>
      </c>
      <c r="U30">
        <v>953</v>
      </c>
      <c r="V30">
        <v>62</v>
      </c>
      <c r="W30">
        <v>74</v>
      </c>
      <c r="X30">
        <v>166</v>
      </c>
      <c r="Y30">
        <v>276</v>
      </c>
      <c r="Z30">
        <v>10753</v>
      </c>
      <c r="AQ30" t="s">
        <v>786</v>
      </c>
      <c r="AR30">
        <v>5942</v>
      </c>
      <c r="AS30">
        <v>1868</v>
      </c>
      <c r="AT30">
        <v>263</v>
      </c>
      <c r="AU30">
        <v>1448</v>
      </c>
      <c r="AV30">
        <v>1060</v>
      </c>
      <c r="AW30">
        <v>73</v>
      </c>
      <c r="AX30">
        <v>96</v>
      </c>
      <c r="AY30">
        <v>192</v>
      </c>
      <c r="AZ30">
        <v>322</v>
      </c>
      <c r="BA30">
        <v>11264</v>
      </c>
    </row>
    <row r="31" spans="16:53">
      <c r="P31" s="1443" t="s">
        <v>787</v>
      </c>
      <c r="Q31">
        <v>6146</v>
      </c>
      <c r="R31">
        <v>1887</v>
      </c>
      <c r="S31">
        <v>221</v>
      </c>
      <c r="T31">
        <v>1543</v>
      </c>
      <c r="U31">
        <v>1052</v>
      </c>
      <c r="V31">
        <v>78</v>
      </c>
      <c r="W31">
        <v>98</v>
      </c>
      <c r="X31">
        <v>186</v>
      </c>
      <c r="Y31">
        <v>365</v>
      </c>
      <c r="Z31">
        <v>11576</v>
      </c>
      <c r="AQ31" t="s">
        <v>787</v>
      </c>
      <c r="AR31">
        <v>6316</v>
      </c>
      <c r="AS31">
        <v>1933</v>
      </c>
      <c r="AT31">
        <v>263</v>
      </c>
      <c r="AU31">
        <v>1632</v>
      </c>
      <c r="AV31">
        <v>1128</v>
      </c>
      <c r="AW31">
        <v>91</v>
      </c>
      <c r="AX31">
        <v>111</v>
      </c>
      <c r="AY31">
        <v>215</v>
      </c>
      <c r="AZ31">
        <v>391</v>
      </c>
      <c r="BA31">
        <v>12080</v>
      </c>
    </row>
    <row r="32" spans="16:53">
      <c r="P32" s="1443" t="s">
        <v>788</v>
      </c>
      <c r="Q32">
        <v>6609</v>
      </c>
      <c r="R32">
        <v>1885</v>
      </c>
      <c r="S32">
        <v>324</v>
      </c>
      <c r="T32">
        <v>1730</v>
      </c>
      <c r="U32">
        <v>1231</v>
      </c>
      <c r="V32">
        <v>107</v>
      </c>
      <c r="W32">
        <v>119</v>
      </c>
      <c r="X32">
        <v>283</v>
      </c>
      <c r="Y32">
        <v>441</v>
      </c>
      <c r="Z32">
        <v>12729</v>
      </c>
      <c r="AQ32" t="s">
        <v>788</v>
      </c>
      <c r="AR32">
        <v>6696</v>
      </c>
      <c r="AS32">
        <v>1976</v>
      </c>
      <c r="AT32">
        <v>351</v>
      </c>
      <c r="AU32">
        <v>1822</v>
      </c>
      <c r="AV32">
        <v>1283</v>
      </c>
      <c r="AW32">
        <v>111</v>
      </c>
      <c r="AX32">
        <v>130</v>
      </c>
      <c r="AY32">
        <v>308</v>
      </c>
      <c r="AZ32">
        <v>467</v>
      </c>
      <c r="BA32">
        <v>13144</v>
      </c>
    </row>
    <row r="33" spans="1:53">
      <c r="P33" s="1443" t="s">
        <v>789</v>
      </c>
      <c r="Q33">
        <v>7032</v>
      </c>
      <c r="R33">
        <v>2337</v>
      </c>
      <c r="S33">
        <v>371</v>
      </c>
      <c r="T33">
        <v>2038</v>
      </c>
      <c r="U33">
        <v>1538</v>
      </c>
      <c r="V33">
        <v>144</v>
      </c>
      <c r="W33">
        <v>132</v>
      </c>
      <c r="X33">
        <v>321</v>
      </c>
      <c r="Y33">
        <v>562</v>
      </c>
      <c r="Z33">
        <v>14475</v>
      </c>
      <c r="AQ33" t="s">
        <v>789</v>
      </c>
      <c r="AR33">
        <v>6933</v>
      </c>
      <c r="AS33">
        <v>2369</v>
      </c>
      <c r="AT33">
        <v>396</v>
      </c>
      <c r="AU33">
        <v>2092</v>
      </c>
      <c r="AV33">
        <v>1596</v>
      </c>
      <c r="AW33">
        <v>145</v>
      </c>
      <c r="AX33">
        <v>152</v>
      </c>
      <c r="AY33">
        <v>350</v>
      </c>
      <c r="AZ33">
        <v>591</v>
      </c>
      <c r="BA33">
        <v>14624</v>
      </c>
    </row>
    <row r="34" spans="1:53">
      <c r="P34" s="1443" t="s">
        <v>790</v>
      </c>
      <c r="Q34">
        <v>5264</v>
      </c>
      <c r="R34">
        <v>1839</v>
      </c>
      <c r="S34">
        <v>337</v>
      </c>
      <c r="T34">
        <v>1967</v>
      </c>
      <c r="U34">
        <v>1430</v>
      </c>
      <c r="V34">
        <v>138</v>
      </c>
      <c r="W34">
        <v>166</v>
      </c>
      <c r="X34">
        <v>303</v>
      </c>
      <c r="Y34">
        <v>544</v>
      </c>
      <c r="Z34">
        <v>11988</v>
      </c>
      <c r="AQ34" t="s">
        <v>790</v>
      </c>
      <c r="AR34">
        <v>5072</v>
      </c>
      <c r="AS34">
        <v>1800</v>
      </c>
      <c r="AT34">
        <v>353</v>
      </c>
      <c r="AU34">
        <v>2073</v>
      </c>
      <c r="AV34">
        <v>1464</v>
      </c>
      <c r="AW34">
        <v>153</v>
      </c>
      <c r="AX34">
        <v>177</v>
      </c>
      <c r="AY34">
        <v>300</v>
      </c>
      <c r="AZ34">
        <v>575</v>
      </c>
      <c r="BA34">
        <v>11967</v>
      </c>
    </row>
    <row r="35" spans="1:53" ht="13.5" customHeight="1">
      <c r="P35" s="1443" t="s">
        <v>791</v>
      </c>
      <c r="Q35">
        <v>3858</v>
      </c>
      <c r="R35">
        <v>1494</v>
      </c>
      <c r="S35">
        <v>382</v>
      </c>
      <c r="T35">
        <v>2379</v>
      </c>
      <c r="U35">
        <v>1483</v>
      </c>
      <c r="V35">
        <v>145</v>
      </c>
      <c r="W35">
        <v>190</v>
      </c>
      <c r="X35">
        <v>351</v>
      </c>
      <c r="Y35">
        <v>575</v>
      </c>
      <c r="Z35">
        <v>10857</v>
      </c>
      <c r="AQ35" t="s">
        <v>791</v>
      </c>
      <c r="AR35">
        <v>3668</v>
      </c>
      <c r="AS35">
        <v>1499</v>
      </c>
      <c r="AT35">
        <v>394</v>
      </c>
      <c r="AU35">
        <v>2433</v>
      </c>
      <c r="AV35">
        <v>1518</v>
      </c>
      <c r="AW35">
        <v>155</v>
      </c>
      <c r="AX35">
        <v>204</v>
      </c>
      <c r="AY35">
        <v>365</v>
      </c>
      <c r="AZ35">
        <v>596</v>
      </c>
      <c r="BA35">
        <v>10832</v>
      </c>
    </row>
    <row r="36" spans="1:53" ht="13.5" customHeight="1">
      <c r="P36" s="1443" t="s">
        <v>792</v>
      </c>
      <c r="Q36">
        <v>3032</v>
      </c>
      <c r="R36">
        <v>1377</v>
      </c>
      <c r="S36">
        <v>450</v>
      </c>
      <c r="T36">
        <v>2233</v>
      </c>
      <c r="U36">
        <v>1598</v>
      </c>
      <c r="V36">
        <v>184</v>
      </c>
      <c r="W36">
        <v>245</v>
      </c>
      <c r="X36">
        <v>380</v>
      </c>
      <c r="Y36">
        <v>633</v>
      </c>
      <c r="Z36">
        <v>10132</v>
      </c>
      <c r="AQ36" t="s">
        <v>792</v>
      </c>
      <c r="AR36">
        <v>2989</v>
      </c>
      <c r="AS36">
        <v>1412</v>
      </c>
      <c r="AT36">
        <v>473</v>
      </c>
      <c r="AU36">
        <v>2261</v>
      </c>
      <c r="AV36">
        <v>1596</v>
      </c>
      <c r="AW36">
        <v>183</v>
      </c>
      <c r="AX36">
        <v>259</v>
      </c>
      <c r="AY36">
        <v>401</v>
      </c>
      <c r="AZ36">
        <v>660</v>
      </c>
      <c r="BA36">
        <v>10234</v>
      </c>
    </row>
    <row r="37" spans="1:53" ht="13.5" customHeight="1">
      <c r="P37" s="1443" t="s">
        <v>793</v>
      </c>
      <c r="Q37">
        <v>2854</v>
      </c>
      <c r="R37">
        <v>1563</v>
      </c>
      <c r="S37">
        <v>592</v>
      </c>
      <c r="T37">
        <v>2176</v>
      </c>
      <c r="U37">
        <v>1720</v>
      </c>
      <c r="V37">
        <v>183</v>
      </c>
      <c r="W37">
        <v>306</v>
      </c>
      <c r="X37">
        <v>473</v>
      </c>
      <c r="Y37">
        <v>781</v>
      </c>
      <c r="Z37">
        <v>10648</v>
      </c>
      <c r="AQ37" t="s">
        <v>793</v>
      </c>
      <c r="AR37">
        <v>2907</v>
      </c>
      <c r="AS37">
        <v>1599</v>
      </c>
      <c r="AT37">
        <v>621</v>
      </c>
      <c r="AU37">
        <v>2246</v>
      </c>
      <c r="AV37">
        <v>1770</v>
      </c>
      <c r="AW37">
        <v>194</v>
      </c>
      <c r="AX37">
        <v>313</v>
      </c>
      <c r="AY37">
        <v>481</v>
      </c>
      <c r="AZ37">
        <v>825</v>
      </c>
      <c r="BA37">
        <v>10956</v>
      </c>
    </row>
    <row r="38" spans="1:53" ht="30" customHeight="1">
      <c r="B38" s="1952"/>
      <c r="C38" s="1953"/>
      <c r="D38" s="4" t="s">
        <v>18</v>
      </c>
      <c r="E38" s="4" t="s">
        <v>19</v>
      </c>
      <c r="F38" s="4" t="s">
        <v>20</v>
      </c>
      <c r="G38" s="4" t="s">
        <v>21</v>
      </c>
      <c r="H38" s="4" t="s">
        <v>22</v>
      </c>
      <c r="I38" s="4" t="s">
        <v>23</v>
      </c>
      <c r="J38" s="4" t="s">
        <v>26</v>
      </c>
      <c r="K38" s="4" t="s">
        <v>24</v>
      </c>
      <c r="L38" s="4" t="s">
        <v>25</v>
      </c>
      <c r="M38" s="4" t="s">
        <v>4</v>
      </c>
      <c r="P38" s="1443" t="s">
        <v>794</v>
      </c>
      <c r="Q38">
        <v>3202</v>
      </c>
      <c r="R38">
        <v>2144</v>
      </c>
      <c r="S38">
        <v>689</v>
      </c>
      <c r="T38">
        <v>2232</v>
      </c>
      <c r="U38">
        <v>2014</v>
      </c>
      <c r="V38">
        <v>228</v>
      </c>
      <c r="W38">
        <v>323</v>
      </c>
      <c r="X38">
        <v>606</v>
      </c>
      <c r="Y38">
        <v>950</v>
      </c>
      <c r="Z38">
        <v>12388</v>
      </c>
      <c r="AC38" s="1954"/>
      <c r="AD38" s="1954"/>
      <c r="AE38" s="4" t="s">
        <v>18</v>
      </c>
      <c r="AF38" s="4" t="s">
        <v>19</v>
      </c>
      <c r="AG38" s="4" t="s">
        <v>20</v>
      </c>
      <c r="AH38" s="4" t="s">
        <v>21</v>
      </c>
      <c r="AI38" s="4" t="s">
        <v>22</v>
      </c>
      <c r="AJ38" s="4" t="s">
        <v>23</v>
      </c>
      <c r="AK38" s="4" t="s">
        <v>26</v>
      </c>
      <c r="AL38" s="4" t="s">
        <v>24</v>
      </c>
      <c r="AM38" s="4" t="s">
        <v>25</v>
      </c>
      <c r="AN38" s="4" t="s">
        <v>4</v>
      </c>
      <c r="AQ38" t="s">
        <v>794</v>
      </c>
      <c r="AR38">
        <v>3161</v>
      </c>
      <c r="AS38">
        <v>2134</v>
      </c>
      <c r="AT38">
        <v>698</v>
      </c>
      <c r="AU38">
        <v>2176</v>
      </c>
      <c r="AV38">
        <v>2018</v>
      </c>
      <c r="AW38">
        <v>224</v>
      </c>
      <c r="AX38">
        <v>325</v>
      </c>
      <c r="AY38">
        <v>590</v>
      </c>
      <c r="AZ38">
        <v>944</v>
      </c>
      <c r="BA38">
        <v>12270</v>
      </c>
    </row>
    <row r="39" spans="1:53" ht="39" customHeight="1">
      <c r="B39" s="1945" t="s">
        <v>56</v>
      </c>
      <c r="C39" s="1946"/>
      <c r="D39" s="14">
        <f>D44/D$47</f>
        <v>0.16310758109007895</v>
      </c>
      <c r="E39" s="14">
        <f t="shared" ref="E39:M39" si="0">E44/E$47</f>
        <v>0.1542527296752208</v>
      </c>
      <c r="F39" s="14">
        <f t="shared" si="0"/>
        <v>8.6234949560689875E-2</v>
      </c>
      <c r="G39" s="14">
        <f t="shared" si="0"/>
        <v>0.13477895444612539</v>
      </c>
      <c r="H39" s="14">
        <f t="shared" si="0"/>
        <v>0.10884174463038608</v>
      </c>
      <c r="I39" s="14">
        <f t="shared" si="0"/>
        <v>8.8099630996309963E-2</v>
      </c>
      <c r="J39" s="14">
        <f t="shared" si="0"/>
        <v>6.4125400783754893E-2</v>
      </c>
      <c r="K39" s="14">
        <f t="shared" si="0"/>
        <v>8.9301986513577541E-2</v>
      </c>
      <c r="L39" s="14">
        <f t="shared" si="0"/>
        <v>8.0329557157569523E-2</v>
      </c>
      <c r="M39" s="14">
        <f t="shared" si="0"/>
        <v>0.14017334221192213</v>
      </c>
      <c r="P39" s="1443" t="s">
        <v>795</v>
      </c>
      <c r="Q39">
        <v>2532</v>
      </c>
      <c r="R39">
        <v>1487</v>
      </c>
      <c r="S39">
        <v>521</v>
      </c>
      <c r="T39">
        <v>1492</v>
      </c>
      <c r="U39">
        <v>1508</v>
      </c>
      <c r="V39">
        <v>166</v>
      </c>
      <c r="W39">
        <v>218</v>
      </c>
      <c r="X39">
        <v>412</v>
      </c>
      <c r="Y39">
        <v>760</v>
      </c>
      <c r="Z39">
        <v>9096</v>
      </c>
      <c r="AC39" s="1947" t="s">
        <v>56</v>
      </c>
      <c r="AD39" s="1947"/>
      <c r="AE39" s="14">
        <f>AE44/AE$47</f>
        <v>0.17314343088765757</v>
      </c>
      <c r="AF39" s="14">
        <f>AF44/AF$47</f>
        <v>0.15474938066311467</v>
      </c>
      <c r="AG39" s="14">
        <f>AG44/AG$47</f>
        <v>8.0784677170219338E-2</v>
      </c>
      <c r="AH39" s="14">
        <f>AH44/AH$47</f>
        <v>0.13420313790255986</v>
      </c>
      <c r="AI39" s="14">
        <f>AI44/AI$47</f>
        <v>0.11254962107542403</v>
      </c>
      <c r="AJ39" s="14">
        <f>AJ44/AJ$47</f>
        <v>8.1293706293706289E-2</v>
      </c>
      <c r="AK39" s="14">
        <f>AK44/AK$47</f>
        <v>6.337798105194381E-2</v>
      </c>
      <c r="AL39" s="14">
        <f>AL44/AL$47</f>
        <v>9.1937249179131708E-2</v>
      </c>
      <c r="AM39" s="14">
        <f>AM44/AM$47</f>
        <v>7.4331020812685833E-2</v>
      </c>
      <c r="AN39" s="14">
        <f>AN44/AN$47</f>
        <v>0.14376961300530774</v>
      </c>
      <c r="AQ39" t="s">
        <v>795</v>
      </c>
      <c r="AR39">
        <v>2452</v>
      </c>
      <c r="AS39">
        <v>1491</v>
      </c>
      <c r="AT39">
        <v>553</v>
      </c>
      <c r="AU39">
        <v>1524</v>
      </c>
      <c r="AV39">
        <v>1477</v>
      </c>
      <c r="AW39">
        <v>167</v>
      </c>
      <c r="AX39">
        <v>248</v>
      </c>
      <c r="AY39">
        <v>386</v>
      </c>
      <c r="AZ39">
        <v>775</v>
      </c>
      <c r="BA39">
        <v>9073</v>
      </c>
    </row>
    <row r="40" spans="1:53" ht="36" customHeight="1">
      <c r="B40" s="1945" t="s">
        <v>17</v>
      </c>
      <c r="C40" s="1946"/>
      <c r="D40" s="14">
        <f t="shared" ref="D40:J40" si="1">D45/D$47</f>
        <v>0.68896842005136494</v>
      </c>
      <c r="E40" s="14">
        <f t="shared" si="1"/>
        <v>0.6020585576187496</v>
      </c>
      <c r="F40" s="14">
        <f t="shared" si="1"/>
        <v>0.48242759518385941</v>
      </c>
      <c r="G40" s="14">
        <f t="shared" si="1"/>
        <v>0.60366448142544971</v>
      </c>
      <c r="H40" s="14">
        <f t="shared" si="1"/>
        <v>0.57833706680722097</v>
      </c>
      <c r="I40" s="14">
        <f t="shared" si="1"/>
        <v>0.47970479704797048</v>
      </c>
      <c r="J40" s="14">
        <f t="shared" si="1"/>
        <v>0.43070894193088705</v>
      </c>
      <c r="K40" s="14">
        <f t="shared" ref="K40:M41" si="2">K45/K$47</f>
        <v>0.44815017313650446</v>
      </c>
      <c r="L40" s="14">
        <f t="shared" si="2"/>
        <v>0.48014646984780868</v>
      </c>
      <c r="M40" s="14">
        <f t="shared" si="2"/>
        <v>0.62002086817917268</v>
      </c>
      <c r="P40" s="1443" t="s">
        <v>796</v>
      </c>
      <c r="Q40">
        <v>1705</v>
      </c>
      <c r="R40">
        <v>836</v>
      </c>
      <c r="S40">
        <v>379</v>
      </c>
      <c r="T40">
        <v>870</v>
      </c>
      <c r="U40">
        <v>877</v>
      </c>
      <c r="V40">
        <v>148</v>
      </c>
      <c r="W40">
        <v>223</v>
      </c>
      <c r="X40">
        <v>385</v>
      </c>
      <c r="Y40">
        <v>553</v>
      </c>
      <c r="Z40">
        <v>5976</v>
      </c>
      <c r="AC40" s="1947" t="s">
        <v>17</v>
      </c>
      <c r="AD40" s="1947"/>
      <c r="AE40" s="14">
        <f>AE45/AE$47</f>
        <v>0.67484784252476049</v>
      </c>
      <c r="AF40" s="14">
        <f>AF45/AF$47</f>
        <v>0.60579631452132898</v>
      </c>
      <c r="AG40" s="14">
        <f>AG45/AG$47</f>
        <v>0.49212233549582945</v>
      </c>
      <c r="AH40" s="14">
        <f>AH45/AH$47</f>
        <v>0.59831544178364993</v>
      </c>
      <c r="AI40" s="14">
        <f>AI45/AI$47</f>
        <v>0.56473294839408161</v>
      </c>
      <c r="AJ40" s="14">
        <f>AJ45/AJ$47</f>
        <v>0.49256993006993005</v>
      </c>
      <c r="AK40" s="14">
        <f>AK45/AK$47</f>
        <v>0.44756615485135576</v>
      </c>
      <c r="AL40" s="14">
        <f>AL45/AL$47</f>
        <v>0.47956950018241518</v>
      </c>
      <c r="AM40" s="14">
        <f>AM45/AM$47</f>
        <v>0.48926329699372317</v>
      </c>
      <c r="AN40" s="14">
        <f>AN45/AN$47</f>
        <v>0.61216919177219542</v>
      </c>
      <c r="AQ40" t="s">
        <v>796</v>
      </c>
      <c r="AR40">
        <v>1633</v>
      </c>
      <c r="AS40">
        <v>838</v>
      </c>
      <c r="AT40">
        <v>376</v>
      </c>
      <c r="AU40">
        <v>847</v>
      </c>
      <c r="AV40">
        <v>848</v>
      </c>
      <c r="AW40">
        <v>152</v>
      </c>
      <c r="AX40">
        <v>225</v>
      </c>
      <c r="AY40">
        <v>344</v>
      </c>
      <c r="AZ40">
        <v>573</v>
      </c>
      <c r="BA40">
        <v>5836</v>
      </c>
    </row>
    <row r="41" spans="1:53" ht="33.75" customHeight="1">
      <c r="B41" s="1945" t="s">
        <v>40</v>
      </c>
      <c r="C41" s="1946"/>
      <c r="D41" s="14">
        <f t="shared" ref="D41:J41" si="3">D46/D$47</f>
        <v>0.14792399885855606</v>
      </c>
      <c r="E41" s="14">
        <f t="shared" si="3"/>
        <v>0.24368871270602963</v>
      </c>
      <c r="F41" s="14">
        <f t="shared" si="3"/>
        <v>0.4313374552554507</v>
      </c>
      <c r="G41" s="14">
        <f t="shared" si="3"/>
        <v>0.26155656412842493</v>
      </c>
      <c r="H41" s="14">
        <f t="shared" si="3"/>
        <v>0.31282118856239294</v>
      </c>
      <c r="I41" s="14">
        <f t="shared" si="3"/>
        <v>0.43219557195571956</v>
      </c>
      <c r="J41" s="14">
        <f t="shared" si="3"/>
        <v>0.50516565728535801</v>
      </c>
      <c r="K41" s="14">
        <f t="shared" si="2"/>
        <v>0.46254784034991797</v>
      </c>
      <c r="L41" s="14">
        <f t="shared" si="2"/>
        <v>0.43952397299462181</v>
      </c>
      <c r="M41" s="14">
        <f t="shared" si="2"/>
        <v>0.23980578960890517</v>
      </c>
      <c r="P41" s="1443" t="s">
        <v>797</v>
      </c>
      <c r="Q41">
        <v>1202</v>
      </c>
      <c r="R41">
        <v>582</v>
      </c>
      <c r="S41">
        <v>276</v>
      </c>
      <c r="T41">
        <v>612</v>
      </c>
      <c r="U41">
        <v>579</v>
      </c>
      <c r="V41">
        <v>127</v>
      </c>
      <c r="W41">
        <v>204</v>
      </c>
      <c r="X41">
        <v>357</v>
      </c>
      <c r="Y41">
        <v>461</v>
      </c>
      <c r="Z41">
        <v>4400</v>
      </c>
      <c r="AC41" s="1947" t="s">
        <v>16</v>
      </c>
      <c r="AD41" s="1947"/>
      <c r="AE41" s="14">
        <f>AE46/AE$47</f>
        <v>0.15200872658758197</v>
      </c>
      <c r="AF41" s="14">
        <f>AF46/AF$47</f>
        <v>0.23945430481555638</v>
      </c>
      <c r="AG41" s="14">
        <f>AG46/AG$47</f>
        <v>0.42709298733395118</v>
      </c>
      <c r="AH41" s="14">
        <f>AH46/AH$47</f>
        <v>0.26748142031379024</v>
      </c>
      <c r="AI41" s="14">
        <f>AI46/AI$47</f>
        <v>0.3227174305304944</v>
      </c>
      <c r="AJ41" s="14">
        <f>AJ46/AJ$47</f>
        <v>0.42613636363636365</v>
      </c>
      <c r="AK41" s="14">
        <f>AK46/AK$47</f>
        <v>0.48905586409670043</v>
      </c>
      <c r="AL41" s="14">
        <f>AL46/AL$47</f>
        <v>0.42849325063845312</v>
      </c>
      <c r="AM41" s="14">
        <f>AM46/AM$47</f>
        <v>0.43640568219359099</v>
      </c>
      <c r="AN41" s="14">
        <f>AN46/AN$47</f>
        <v>0.24406119522249681</v>
      </c>
      <c r="AQ41" t="s">
        <v>797</v>
      </c>
      <c r="AR41">
        <v>1090</v>
      </c>
      <c r="AS41">
        <v>548</v>
      </c>
      <c r="AT41">
        <v>280</v>
      </c>
      <c r="AU41">
        <v>637</v>
      </c>
      <c r="AV41">
        <v>563</v>
      </c>
      <c r="AW41">
        <v>131</v>
      </c>
      <c r="AX41">
        <v>218</v>
      </c>
      <c r="AY41">
        <v>318</v>
      </c>
      <c r="AZ41">
        <v>491</v>
      </c>
      <c r="BA41">
        <v>4276</v>
      </c>
    </row>
    <row r="42" spans="1:53">
      <c r="P42" s="1443" t="s">
        <v>798</v>
      </c>
      <c r="Q42">
        <v>946</v>
      </c>
      <c r="R42">
        <v>396</v>
      </c>
      <c r="S42">
        <v>194</v>
      </c>
      <c r="T42">
        <v>398</v>
      </c>
      <c r="U42">
        <v>424</v>
      </c>
      <c r="V42">
        <v>85</v>
      </c>
      <c r="W42">
        <v>144</v>
      </c>
      <c r="X42">
        <v>305</v>
      </c>
      <c r="Y42">
        <v>336</v>
      </c>
      <c r="Z42">
        <v>3228</v>
      </c>
      <c r="AQ42" t="s">
        <v>798</v>
      </c>
      <c r="AR42">
        <v>767</v>
      </c>
      <c r="AS42">
        <v>368</v>
      </c>
      <c r="AT42">
        <v>213</v>
      </c>
      <c r="AU42">
        <v>419</v>
      </c>
      <c r="AV42">
        <v>393</v>
      </c>
      <c r="AW42">
        <v>100</v>
      </c>
      <c r="AX42">
        <v>178</v>
      </c>
      <c r="AY42">
        <v>260</v>
      </c>
      <c r="AZ42">
        <v>367</v>
      </c>
      <c r="BA42">
        <v>3065</v>
      </c>
    </row>
    <row r="43" spans="1:53" ht="30" customHeight="1">
      <c r="A43" s="7"/>
      <c r="B43" s="1950"/>
      <c r="C43" s="1951"/>
      <c r="D43" s="15" t="s">
        <v>18</v>
      </c>
      <c r="E43" s="15" t="s">
        <v>19</v>
      </c>
      <c r="F43" s="15" t="s">
        <v>20</v>
      </c>
      <c r="G43" s="15" t="s">
        <v>21</v>
      </c>
      <c r="H43" s="15" t="s">
        <v>22</v>
      </c>
      <c r="I43" s="15" t="s">
        <v>23</v>
      </c>
      <c r="J43" s="15" t="s">
        <v>26</v>
      </c>
      <c r="K43" s="15" t="s">
        <v>24</v>
      </c>
      <c r="L43" s="15" t="s">
        <v>25</v>
      </c>
      <c r="M43" s="15" t="s">
        <v>4</v>
      </c>
      <c r="N43" s="35"/>
      <c r="P43" s="764" t="s">
        <v>805</v>
      </c>
      <c r="Q43" s="287">
        <v>4413</v>
      </c>
      <c r="R43" s="287">
        <v>485</v>
      </c>
      <c r="S43" s="287">
        <v>2</v>
      </c>
      <c r="T43" s="287">
        <v>449</v>
      </c>
      <c r="U43" s="287">
        <v>488</v>
      </c>
      <c r="V43" s="287">
        <v>0</v>
      </c>
      <c r="W43" s="287">
        <v>4</v>
      </c>
      <c r="X43" s="287">
        <v>9</v>
      </c>
      <c r="Y43" s="287">
        <v>34</v>
      </c>
      <c r="Z43" s="287">
        <v>5884</v>
      </c>
      <c r="AA43" s="287"/>
      <c r="AC43" s="1955"/>
      <c r="AD43" s="1956"/>
      <c r="AE43" s="15" t="s">
        <v>18</v>
      </c>
      <c r="AF43" s="15" t="s">
        <v>19</v>
      </c>
      <c r="AG43" s="15" t="s">
        <v>20</v>
      </c>
      <c r="AH43" s="15" t="s">
        <v>21</v>
      </c>
      <c r="AI43" s="15" t="s">
        <v>22</v>
      </c>
      <c r="AJ43" s="15" t="s">
        <v>23</v>
      </c>
      <c r="AK43" s="15" t="s">
        <v>26</v>
      </c>
      <c r="AL43" s="15" t="s">
        <v>24</v>
      </c>
      <c r="AM43" s="15" t="s">
        <v>25</v>
      </c>
      <c r="AN43" s="15" t="s">
        <v>4</v>
      </c>
      <c r="AQ43" t="s">
        <v>3</v>
      </c>
      <c r="AR43">
        <v>79586</v>
      </c>
      <c r="AS43">
        <v>29417</v>
      </c>
      <c r="AT43">
        <v>6620</v>
      </c>
      <c r="AU43">
        <v>30120</v>
      </c>
      <c r="AV43">
        <v>22338</v>
      </c>
      <c r="AW43">
        <v>2326</v>
      </c>
      <c r="AX43">
        <v>3131</v>
      </c>
      <c r="AY43">
        <v>5606</v>
      </c>
      <c r="AZ43">
        <v>9321</v>
      </c>
      <c r="BA43">
        <v>188465</v>
      </c>
    </row>
    <row r="44" spans="1:53" ht="40" customHeight="1">
      <c r="A44" s="7"/>
      <c r="B44" s="1940" t="s">
        <v>53</v>
      </c>
      <c r="C44" s="1941"/>
      <c r="D44" s="1248">
        <v>13718</v>
      </c>
      <c r="E44" s="1248">
        <v>4436</v>
      </c>
      <c r="F44" s="1248">
        <v>530</v>
      </c>
      <c r="G44" s="1248">
        <v>4009</v>
      </c>
      <c r="H44" s="1248">
        <v>2478</v>
      </c>
      <c r="I44" s="1248">
        <v>191</v>
      </c>
      <c r="J44" s="1248">
        <v>180</v>
      </c>
      <c r="K44" s="1248">
        <v>490</v>
      </c>
      <c r="L44" s="1248">
        <v>702</v>
      </c>
      <c r="M44" s="1248">
        <v>26734</v>
      </c>
      <c r="N44" s="36"/>
      <c r="P44" s="1448" t="s">
        <v>3</v>
      </c>
      <c r="Q44" s="165">
        <v>88517</v>
      </c>
      <c r="R44" s="165">
        <v>29243</v>
      </c>
      <c r="S44" s="165">
        <v>6148</v>
      </c>
      <c r="T44" s="165">
        <v>30194</v>
      </c>
      <c r="U44" s="165">
        <v>23255</v>
      </c>
      <c r="V44" s="165">
        <v>2171</v>
      </c>
      <c r="W44" s="165">
        <v>2811</v>
      </c>
      <c r="X44" s="165">
        <v>5496</v>
      </c>
      <c r="Y44" s="165">
        <v>8773</v>
      </c>
      <c r="Z44" s="165">
        <v>196608</v>
      </c>
      <c r="AA44" s="165"/>
      <c r="AC44" s="1940" t="s">
        <v>53</v>
      </c>
      <c r="AD44" s="1941"/>
      <c r="AE44" s="1248">
        <v>13968</v>
      </c>
      <c r="AF44" s="1248">
        <v>4560</v>
      </c>
      <c r="AG44" s="1248">
        <v>523</v>
      </c>
      <c r="AH44" s="1248">
        <v>4063</v>
      </c>
      <c r="AI44" s="1248">
        <v>2495</v>
      </c>
      <c r="AJ44" s="1248">
        <v>186</v>
      </c>
      <c r="AK44" s="1248">
        <v>194</v>
      </c>
      <c r="AL44" s="1248">
        <v>504</v>
      </c>
      <c r="AM44" s="1248">
        <v>675</v>
      </c>
      <c r="AN44" s="1248">
        <v>27168</v>
      </c>
    </row>
    <row r="45" spans="1:53" ht="30" customHeight="1">
      <c r="B45" s="1940" t="s">
        <v>15</v>
      </c>
      <c r="C45" s="1941"/>
      <c r="D45" s="1248">
        <v>57945</v>
      </c>
      <c r="E45" s="1248">
        <v>17314</v>
      </c>
      <c r="F45" s="1248">
        <v>2965</v>
      </c>
      <c r="G45" s="1248">
        <v>17956</v>
      </c>
      <c r="H45" s="1248">
        <v>13167</v>
      </c>
      <c r="I45" s="1248">
        <v>1040</v>
      </c>
      <c r="J45" s="1248">
        <v>1209</v>
      </c>
      <c r="K45" s="1248">
        <v>2459</v>
      </c>
      <c r="L45" s="1248">
        <v>4196</v>
      </c>
      <c r="M45" s="1248">
        <v>118251</v>
      </c>
      <c r="N45" s="837"/>
      <c r="P45" s="1447" t="s">
        <v>766</v>
      </c>
      <c r="Q45">
        <f>SUM(Q24:Q26)</f>
        <v>13718</v>
      </c>
      <c r="R45">
        <f t="shared" ref="R45:Z45" si="4">SUM(R24:R26)</f>
        <v>4436</v>
      </c>
      <c r="S45">
        <f t="shared" si="4"/>
        <v>530</v>
      </c>
      <c r="T45">
        <f t="shared" si="4"/>
        <v>4009</v>
      </c>
      <c r="U45">
        <f t="shared" si="4"/>
        <v>2478</v>
      </c>
      <c r="V45">
        <f t="shared" si="4"/>
        <v>191</v>
      </c>
      <c r="W45">
        <f t="shared" si="4"/>
        <v>180</v>
      </c>
      <c r="X45">
        <f t="shared" si="4"/>
        <v>490</v>
      </c>
      <c r="Y45">
        <f t="shared" si="4"/>
        <v>702</v>
      </c>
      <c r="Z45">
        <f t="shared" si="4"/>
        <v>26734</v>
      </c>
      <c r="AC45" s="1940" t="s">
        <v>15</v>
      </c>
      <c r="AD45" s="1941"/>
      <c r="AE45" s="1248">
        <v>54442</v>
      </c>
      <c r="AF45" s="1248">
        <v>17851</v>
      </c>
      <c r="AG45" s="1248">
        <v>3186</v>
      </c>
      <c r="AH45" s="1248">
        <v>18114</v>
      </c>
      <c r="AI45" s="1248">
        <v>12519</v>
      </c>
      <c r="AJ45" s="1248">
        <v>1127</v>
      </c>
      <c r="AK45" s="1248">
        <v>1370</v>
      </c>
      <c r="AL45" s="1248">
        <v>2629</v>
      </c>
      <c r="AM45" s="1248">
        <v>4443</v>
      </c>
      <c r="AN45" s="1248">
        <v>115681</v>
      </c>
      <c r="AQ45" s="1447" t="s">
        <v>766</v>
      </c>
      <c r="AR45">
        <f>SUM(AR24:AR26)</f>
        <v>13978</v>
      </c>
      <c r="AS45">
        <f t="shared" ref="AS45:BA45" si="5">SUM(AS24:AS26)</f>
        <v>4522</v>
      </c>
      <c r="AT45">
        <f t="shared" si="5"/>
        <v>547</v>
      </c>
      <c r="AU45">
        <f t="shared" si="5"/>
        <v>4063</v>
      </c>
      <c r="AV45">
        <f t="shared" si="5"/>
        <v>2523</v>
      </c>
      <c r="AW45">
        <f t="shared" si="5"/>
        <v>202</v>
      </c>
      <c r="AX45">
        <f t="shared" si="5"/>
        <v>198</v>
      </c>
      <c r="AY45">
        <f t="shared" si="5"/>
        <v>506</v>
      </c>
      <c r="AZ45">
        <f t="shared" si="5"/>
        <v>720</v>
      </c>
      <c r="BA45">
        <f t="shared" si="5"/>
        <v>27259</v>
      </c>
    </row>
    <row r="46" spans="1:53" ht="30" customHeight="1">
      <c r="B46" s="1940" t="s">
        <v>14</v>
      </c>
      <c r="C46" s="1941"/>
      <c r="D46" s="1248">
        <v>12441</v>
      </c>
      <c r="E46" s="1248">
        <v>7008</v>
      </c>
      <c r="F46" s="1248">
        <v>2651</v>
      </c>
      <c r="G46" s="1248">
        <v>7780</v>
      </c>
      <c r="H46" s="1248">
        <v>7122</v>
      </c>
      <c r="I46" s="1248">
        <v>937</v>
      </c>
      <c r="J46" s="1248">
        <v>1418</v>
      </c>
      <c r="K46" s="1248">
        <v>2538</v>
      </c>
      <c r="L46" s="1248">
        <v>3841</v>
      </c>
      <c r="M46" s="1248">
        <v>45736</v>
      </c>
      <c r="N46" s="18"/>
      <c r="P46" s="1447" t="s">
        <v>767</v>
      </c>
      <c r="Q46">
        <f t="shared" ref="Q46:Z46" si="6">SUM(Q27:Q36)</f>
        <v>57945</v>
      </c>
      <c r="R46">
        <f t="shared" si="6"/>
        <v>17314</v>
      </c>
      <c r="S46">
        <f t="shared" si="6"/>
        <v>2965</v>
      </c>
      <c r="T46">
        <f t="shared" si="6"/>
        <v>17956</v>
      </c>
      <c r="U46">
        <f t="shared" si="6"/>
        <v>13167</v>
      </c>
      <c r="V46">
        <f t="shared" si="6"/>
        <v>1040</v>
      </c>
      <c r="W46">
        <f t="shared" si="6"/>
        <v>1209</v>
      </c>
      <c r="X46">
        <f t="shared" si="6"/>
        <v>2459</v>
      </c>
      <c r="Y46">
        <f t="shared" si="6"/>
        <v>4196</v>
      </c>
      <c r="Z46">
        <f t="shared" si="6"/>
        <v>118251</v>
      </c>
      <c r="AC46" s="1940" t="s">
        <v>14</v>
      </c>
      <c r="AD46" s="1941"/>
      <c r="AE46" s="1248">
        <v>12263</v>
      </c>
      <c r="AF46" s="1248">
        <v>7056</v>
      </c>
      <c r="AG46" s="1248">
        <v>2765</v>
      </c>
      <c r="AH46" s="1248">
        <v>8098</v>
      </c>
      <c r="AI46" s="1248">
        <v>7154</v>
      </c>
      <c r="AJ46" s="1248">
        <v>975</v>
      </c>
      <c r="AK46" s="1248">
        <v>1497</v>
      </c>
      <c r="AL46" s="1248">
        <v>2349</v>
      </c>
      <c r="AM46" s="1248">
        <v>3963</v>
      </c>
      <c r="AN46" s="1248">
        <v>46120</v>
      </c>
      <c r="AQ46" s="1447" t="s">
        <v>767</v>
      </c>
      <c r="AR46">
        <f>SUM(AR27:AR36)</f>
        <v>53598</v>
      </c>
      <c r="AS46">
        <f t="shared" ref="AS46:BA46" si="7">SUM(AS27:AS36)</f>
        <v>17917</v>
      </c>
      <c r="AT46">
        <f t="shared" si="7"/>
        <v>3332</v>
      </c>
      <c r="AU46">
        <f t="shared" si="7"/>
        <v>18208</v>
      </c>
      <c r="AV46">
        <f t="shared" si="7"/>
        <v>12746</v>
      </c>
      <c r="AW46">
        <f t="shared" si="7"/>
        <v>1156</v>
      </c>
      <c r="AX46">
        <f t="shared" si="7"/>
        <v>1426</v>
      </c>
      <c r="AY46">
        <f t="shared" si="7"/>
        <v>2721</v>
      </c>
      <c r="AZ46">
        <f t="shared" si="7"/>
        <v>4626</v>
      </c>
      <c r="BA46">
        <f t="shared" si="7"/>
        <v>115730</v>
      </c>
    </row>
    <row r="47" spans="1:53" ht="30" customHeight="1">
      <c r="B47" s="1948" t="s">
        <v>4</v>
      </c>
      <c r="C47" s="1949"/>
      <c r="D47" s="1810">
        <f>SUM(D44:D46)</f>
        <v>84104</v>
      </c>
      <c r="E47" s="1810">
        <f t="shared" ref="E47:M47" si="8">SUM(E44:E46)</f>
        <v>28758</v>
      </c>
      <c r="F47" s="1810">
        <f t="shared" si="8"/>
        <v>6146</v>
      </c>
      <c r="G47" s="1810">
        <f t="shared" si="8"/>
        <v>29745</v>
      </c>
      <c r="H47" s="1810">
        <f t="shared" si="8"/>
        <v>22767</v>
      </c>
      <c r="I47" s="1810">
        <f t="shared" si="8"/>
        <v>2168</v>
      </c>
      <c r="J47" s="1810">
        <f t="shared" si="8"/>
        <v>2807</v>
      </c>
      <c r="K47" s="1810">
        <f t="shared" si="8"/>
        <v>5487</v>
      </c>
      <c r="L47" s="1810">
        <f t="shared" si="8"/>
        <v>8739</v>
      </c>
      <c r="M47" s="1810">
        <f t="shared" si="8"/>
        <v>190721</v>
      </c>
      <c r="N47" s="19"/>
      <c r="P47" s="1447" t="s">
        <v>88</v>
      </c>
      <c r="Q47">
        <f t="shared" ref="Q47:Z47" si="9">SUM(Q37:Q42)</f>
        <v>12441</v>
      </c>
      <c r="R47">
        <f t="shared" si="9"/>
        <v>7008</v>
      </c>
      <c r="S47">
        <f t="shared" si="9"/>
        <v>2651</v>
      </c>
      <c r="T47">
        <f t="shared" si="9"/>
        <v>7780</v>
      </c>
      <c r="U47">
        <f t="shared" si="9"/>
        <v>7122</v>
      </c>
      <c r="V47">
        <f t="shared" si="9"/>
        <v>937</v>
      </c>
      <c r="W47">
        <f t="shared" si="9"/>
        <v>1418</v>
      </c>
      <c r="X47">
        <f t="shared" si="9"/>
        <v>2538</v>
      </c>
      <c r="Y47">
        <f t="shared" si="9"/>
        <v>3841</v>
      </c>
      <c r="Z47">
        <f t="shared" si="9"/>
        <v>45736</v>
      </c>
      <c r="AC47" s="1957" t="s">
        <v>4</v>
      </c>
      <c r="AD47" s="1957"/>
      <c r="AE47" s="1810">
        <f>SUM(AE44:AE46)</f>
        <v>80673</v>
      </c>
      <c r="AF47" s="1810">
        <f t="shared" ref="AF47:AM47" si="10">SUM(AF44:AF46)</f>
        <v>29467</v>
      </c>
      <c r="AG47" s="1810">
        <f t="shared" si="10"/>
        <v>6474</v>
      </c>
      <c r="AH47" s="1810">
        <f t="shared" si="10"/>
        <v>30275</v>
      </c>
      <c r="AI47" s="1810">
        <f t="shared" si="10"/>
        <v>22168</v>
      </c>
      <c r="AJ47" s="1810">
        <f t="shared" si="10"/>
        <v>2288</v>
      </c>
      <c r="AK47" s="1810">
        <f t="shared" si="10"/>
        <v>3061</v>
      </c>
      <c r="AL47" s="1810">
        <f t="shared" si="10"/>
        <v>5482</v>
      </c>
      <c r="AM47" s="1810">
        <f t="shared" si="10"/>
        <v>9081</v>
      </c>
      <c r="AN47" s="1810">
        <f>SUM(AN44:AN46)</f>
        <v>188969</v>
      </c>
      <c r="AQ47" s="1447" t="s">
        <v>88</v>
      </c>
      <c r="AR47">
        <f>SUM(AR37:AR42)</f>
        <v>12010</v>
      </c>
      <c r="AS47">
        <f t="shared" ref="AS47:BA47" si="11">SUM(AS37:AS42)</f>
        <v>6978</v>
      </c>
      <c r="AT47">
        <f t="shared" si="11"/>
        <v>2741</v>
      </c>
      <c r="AU47">
        <f t="shared" si="11"/>
        <v>7849</v>
      </c>
      <c r="AV47">
        <f t="shared" si="11"/>
        <v>7069</v>
      </c>
      <c r="AW47">
        <f t="shared" si="11"/>
        <v>968</v>
      </c>
      <c r="AX47">
        <f t="shared" si="11"/>
        <v>1507</v>
      </c>
      <c r="AY47">
        <f t="shared" si="11"/>
        <v>2379</v>
      </c>
      <c r="AZ47">
        <f t="shared" si="11"/>
        <v>3975</v>
      </c>
      <c r="BA47">
        <f t="shared" si="11"/>
        <v>45476</v>
      </c>
    </row>
    <row r="48" spans="1:53" ht="30" customHeight="1">
      <c r="B48" s="7"/>
      <c r="C48" s="7"/>
      <c r="D48" s="7"/>
      <c r="E48" s="7"/>
      <c r="F48" s="1958" t="s">
        <v>933</v>
      </c>
      <c r="G48" s="1958"/>
      <c r="H48" s="1958"/>
      <c r="I48" s="1958"/>
      <c r="J48" s="1958"/>
      <c r="K48" s="1958"/>
      <c r="L48" s="1958"/>
      <c r="M48" s="1958"/>
      <c r="N48" s="19"/>
      <c r="P48" s="1447" t="s">
        <v>84</v>
      </c>
      <c r="Q48">
        <f t="shared" ref="Q48:Z48" si="12">SUM(Q45:Q47)</f>
        <v>84104</v>
      </c>
      <c r="R48">
        <f t="shared" si="12"/>
        <v>28758</v>
      </c>
      <c r="S48">
        <f t="shared" si="12"/>
        <v>6146</v>
      </c>
      <c r="T48">
        <f t="shared" si="12"/>
        <v>29745</v>
      </c>
      <c r="U48">
        <f t="shared" si="12"/>
        <v>22767</v>
      </c>
      <c r="V48">
        <f t="shared" si="12"/>
        <v>2168</v>
      </c>
      <c r="W48">
        <f t="shared" si="12"/>
        <v>2807</v>
      </c>
      <c r="X48">
        <f t="shared" si="12"/>
        <v>5487</v>
      </c>
      <c r="Y48">
        <f t="shared" si="12"/>
        <v>8739</v>
      </c>
      <c r="Z48">
        <f t="shared" si="12"/>
        <v>190721</v>
      </c>
      <c r="AH48" s="1944" t="s">
        <v>912</v>
      </c>
      <c r="AI48" s="1944"/>
      <c r="AJ48" s="1944"/>
      <c r="AK48" s="1944"/>
      <c r="AL48" s="1944"/>
      <c r="AM48" s="1944"/>
      <c r="AN48" s="1944"/>
      <c r="AQ48" s="1447" t="s">
        <v>799</v>
      </c>
      <c r="AR48">
        <f>SUM(AR45:AR47)</f>
        <v>79586</v>
      </c>
      <c r="AS48">
        <f t="shared" ref="AS48:BA48" si="13">SUM(AS45:AS47)</f>
        <v>29417</v>
      </c>
      <c r="AT48">
        <f t="shared" si="13"/>
        <v>6620</v>
      </c>
      <c r="AU48">
        <f t="shared" si="13"/>
        <v>30120</v>
      </c>
      <c r="AV48">
        <f t="shared" si="13"/>
        <v>22338</v>
      </c>
      <c r="AW48">
        <f t="shared" si="13"/>
        <v>2326</v>
      </c>
      <c r="AX48">
        <f t="shared" si="13"/>
        <v>3131</v>
      </c>
      <c r="AY48">
        <f t="shared" si="13"/>
        <v>5606</v>
      </c>
      <c r="AZ48">
        <f t="shared" si="13"/>
        <v>9321</v>
      </c>
      <c r="BA48">
        <f t="shared" si="13"/>
        <v>188465</v>
      </c>
    </row>
    <row r="49" spans="2:40" ht="17.25" customHeight="1">
      <c r="B49" s="1937" t="s">
        <v>164</v>
      </c>
      <c r="C49" s="1937"/>
      <c r="D49" s="1937"/>
      <c r="E49" s="1937"/>
      <c r="F49" s="1937"/>
      <c r="G49" s="1937"/>
      <c r="H49" s="1937"/>
      <c r="J49" s="837"/>
      <c r="K49" s="837"/>
      <c r="L49" s="837"/>
      <c r="M49" s="837"/>
      <c r="N49" s="19"/>
      <c r="AC49" s="7"/>
      <c r="AD49" s="7"/>
      <c r="AE49" s="7"/>
      <c r="AF49" s="7"/>
      <c r="AG49" s="1676"/>
      <c r="AH49" s="1676"/>
      <c r="AI49" s="1676"/>
      <c r="AJ49" s="1676"/>
      <c r="AK49" s="1676"/>
      <c r="AL49" s="1676"/>
      <c r="AM49" s="1676"/>
      <c r="AN49" s="1676"/>
    </row>
    <row r="50" spans="2:40">
      <c r="AK50" s="837"/>
      <c r="AL50" s="837"/>
      <c r="AM50" s="837"/>
      <c r="AN50" s="837"/>
    </row>
    <row r="51" spans="2:40">
      <c r="B51" t="s">
        <v>768</v>
      </c>
      <c r="C51" t="s">
        <v>769</v>
      </c>
      <c r="D51" t="s">
        <v>770</v>
      </c>
      <c r="E51" t="s">
        <v>801</v>
      </c>
      <c r="F51" t="s">
        <v>772</v>
      </c>
      <c r="G51" t="s">
        <v>773</v>
      </c>
      <c r="H51" t="s">
        <v>774</v>
      </c>
      <c r="I51" t="s">
        <v>775</v>
      </c>
      <c r="J51" t="s">
        <v>776</v>
      </c>
      <c r="K51" t="s">
        <v>777</v>
      </c>
      <c r="L51" t="s">
        <v>802</v>
      </c>
    </row>
    <row r="52" spans="2:40" ht="40" customHeight="1">
      <c r="B52" t="s">
        <v>779</v>
      </c>
    </row>
    <row r="53" spans="2:40" ht="40" customHeight="1">
      <c r="B53" s="1443" t="s">
        <v>803</v>
      </c>
      <c r="C53">
        <v>4798</v>
      </c>
      <c r="D53">
        <v>1505</v>
      </c>
      <c r="E53">
        <v>160</v>
      </c>
      <c r="F53">
        <v>1222</v>
      </c>
      <c r="G53">
        <v>798</v>
      </c>
      <c r="H53">
        <v>62</v>
      </c>
      <c r="I53">
        <v>57</v>
      </c>
      <c r="J53">
        <v>177</v>
      </c>
      <c r="K53">
        <v>218</v>
      </c>
      <c r="L53">
        <v>8997</v>
      </c>
    </row>
    <row r="54" spans="2:40" ht="40" customHeight="1">
      <c r="B54" s="1443" t="s">
        <v>804</v>
      </c>
      <c r="C54">
        <v>4546</v>
      </c>
      <c r="D54">
        <v>1510</v>
      </c>
      <c r="E54">
        <v>215</v>
      </c>
      <c r="F54">
        <v>1512</v>
      </c>
      <c r="G54">
        <v>914</v>
      </c>
      <c r="H54">
        <v>69</v>
      </c>
      <c r="I54">
        <v>73</v>
      </c>
      <c r="J54">
        <v>181</v>
      </c>
      <c r="K54">
        <v>324</v>
      </c>
      <c r="L54">
        <v>9344</v>
      </c>
    </row>
    <row r="55" spans="2:40" ht="32.25" customHeight="1">
      <c r="B55" s="1443" t="s">
        <v>782</v>
      </c>
      <c r="C55">
        <v>4159</v>
      </c>
      <c r="D55">
        <v>1445</v>
      </c>
      <c r="E55">
        <v>245</v>
      </c>
      <c r="F55">
        <v>1606</v>
      </c>
      <c r="G55">
        <v>966</v>
      </c>
      <c r="H55">
        <v>94</v>
      </c>
      <c r="I55">
        <v>92</v>
      </c>
      <c r="J55">
        <v>198</v>
      </c>
      <c r="K55">
        <v>375</v>
      </c>
      <c r="L55">
        <v>9180</v>
      </c>
      <c r="AF55" s="19"/>
      <c r="AG55" s="1"/>
      <c r="AH55" s="1"/>
      <c r="AI55" s="1"/>
      <c r="AK55" s="19"/>
      <c r="AL55" s="19"/>
      <c r="AM55" s="19"/>
    </row>
    <row r="56" spans="2:40" ht="13.5" customHeight="1">
      <c r="B56" s="1443" t="s">
        <v>783</v>
      </c>
      <c r="C56">
        <v>5462</v>
      </c>
      <c r="D56">
        <v>1558</v>
      </c>
      <c r="E56">
        <v>244</v>
      </c>
      <c r="F56">
        <v>2077</v>
      </c>
      <c r="G56">
        <v>1483</v>
      </c>
      <c r="H56">
        <v>115</v>
      </c>
      <c r="I56">
        <v>125</v>
      </c>
      <c r="J56">
        <v>260</v>
      </c>
      <c r="K56">
        <v>412</v>
      </c>
      <c r="L56">
        <v>11736</v>
      </c>
      <c r="AK56" s="19"/>
      <c r="AL56" s="19"/>
      <c r="AM56" s="19"/>
    </row>
    <row r="57" spans="2:40">
      <c r="B57" s="1443" t="s">
        <v>784</v>
      </c>
      <c r="C57">
        <v>8535</v>
      </c>
      <c r="D57">
        <v>1584</v>
      </c>
      <c r="E57">
        <v>243</v>
      </c>
      <c r="F57">
        <v>1948</v>
      </c>
      <c r="G57">
        <v>1733</v>
      </c>
      <c r="H57">
        <v>58</v>
      </c>
      <c r="I57">
        <v>76</v>
      </c>
      <c r="J57">
        <v>204</v>
      </c>
      <c r="K57">
        <v>338</v>
      </c>
      <c r="L57">
        <v>14719</v>
      </c>
      <c r="AK57" s="19"/>
      <c r="AL57" s="19"/>
      <c r="AM57" s="19"/>
    </row>
    <row r="58" spans="2:40">
      <c r="B58" s="1443" t="s">
        <v>785</v>
      </c>
      <c r="C58">
        <v>5492</v>
      </c>
      <c r="D58">
        <v>1628</v>
      </c>
      <c r="E58">
        <v>249</v>
      </c>
      <c r="F58">
        <v>1301</v>
      </c>
      <c r="G58">
        <v>1031</v>
      </c>
      <c r="H58">
        <v>64</v>
      </c>
      <c r="I58">
        <v>90</v>
      </c>
      <c r="J58">
        <v>187</v>
      </c>
      <c r="K58">
        <v>326</v>
      </c>
      <c r="L58">
        <v>10368</v>
      </c>
      <c r="AK58" s="19"/>
      <c r="AL58" s="19"/>
      <c r="AM58" s="19"/>
    </row>
    <row r="59" spans="2:40">
      <c r="B59" s="1443" t="s">
        <v>786</v>
      </c>
      <c r="C59">
        <v>6073</v>
      </c>
      <c r="D59">
        <v>1835</v>
      </c>
      <c r="E59">
        <v>246</v>
      </c>
      <c r="F59">
        <v>1446</v>
      </c>
      <c r="G59">
        <v>1091</v>
      </c>
      <c r="H59">
        <v>79</v>
      </c>
      <c r="I59">
        <v>98</v>
      </c>
      <c r="J59">
        <v>201</v>
      </c>
      <c r="K59">
        <v>339</v>
      </c>
      <c r="L59">
        <v>11408</v>
      </c>
      <c r="AK59" s="19"/>
      <c r="AL59" s="19"/>
      <c r="AM59" s="19"/>
    </row>
    <row r="60" spans="2:40">
      <c r="B60" s="1443" t="s">
        <v>787</v>
      </c>
      <c r="C60">
        <v>6562</v>
      </c>
      <c r="D60">
        <v>1876</v>
      </c>
      <c r="E60">
        <v>315</v>
      </c>
      <c r="F60">
        <v>1649</v>
      </c>
      <c r="G60">
        <v>1215</v>
      </c>
      <c r="H60">
        <v>101</v>
      </c>
      <c r="I60">
        <v>118</v>
      </c>
      <c r="J60">
        <v>291</v>
      </c>
      <c r="K60">
        <v>460</v>
      </c>
      <c r="L60">
        <v>12587</v>
      </c>
    </row>
    <row r="61" spans="2:40">
      <c r="B61" s="1443" t="s">
        <v>788</v>
      </c>
      <c r="C61">
        <v>7076</v>
      </c>
      <c r="D61">
        <v>2298</v>
      </c>
      <c r="E61">
        <v>369</v>
      </c>
      <c r="F61">
        <v>2017</v>
      </c>
      <c r="G61">
        <v>1512</v>
      </c>
      <c r="H61">
        <v>136</v>
      </c>
      <c r="I61">
        <v>129</v>
      </c>
      <c r="J61">
        <v>331</v>
      </c>
      <c r="K61">
        <v>590</v>
      </c>
      <c r="L61">
        <v>14458</v>
      </c>
    </row>
    <row r="62" spans="2:40">
      <c r="B62" s="1443" t="s">
        <v>789</v>
      </c>
      <c r="C62">
        <v>5294</v>
      </c>
      <c r="D62">
        <v>1885</v>
      </c>
      <c r="E62">
        <v>332</v>
      </c>
      <c r="F62">
        <v>1963</v>
      </c>
      <c r="G62">
        <v>1468</v>
      </c>
      <c r="H62">
        <v>136</v>
      </c>
      <c r="I62">
        <v>162</v>
      </c>
      <c r="J62">
        <v>312</v>
      </c>
      <c r="K62">
        <v>566</v>
      </c>
      <c r="L62">
        <v>12118</v>
      </c>
    </row>
    <row r="63" spans="2:40">
      <c r="B63" s="1443" t="s">
        <v>790</v>
      </c>
      <c r="C63">
        <v>3941</v>
      </c>
      <c r="D63">
        <v>1566</v>
      </c>
      <c r="E63">
        <v>380</v>
      </c>
      <c r="F63">
        <v>2443</v>
      </c>
      <c r="G63">
        <v>1528</v>
      </c>
      <c r="H63">
        <v>141</v>
      </c>
      <c r="I63">
        <v>185</v>
      </c>
      <c r="J63">
        <v>353</v>
      </c>
      <c r="K63">
        <v>585</v>
      </c>
      <c r="L63">
        <v>11122</v>
      </c>
    </row>
    <row r="64" spans="2:40">
      <c r="B64" s="1443" t="s">
        <v>791</v>
      </c>
      <c r="C64">
        <v>3111</v>
      </c>
      <c r="D64">
        <v>1405</v>
      </c>
      <c r="E64">
        <v>446</v>
      </c>
      <c r="F64">
        <v>2265</v>
      </c>
      <c r="G64">
        <v>1627</v>
      </c>
      <c r="H64">
        <v>187</v>
      </c>
      <c r="I64">
        <v>252</v>
      </c>
      <c r="J64">
        <v>368</v>
      </c>
      <c r="K64">
        <v>639</v>
      </c>
      <c r="L64">
        <v>10300</v>
      </c>
    </row>
    <row r="65" spans="2:12">
      <c r="B65" s="1443" t="s">
        <v>792</v>
      </c>
      <c r="C65">
        <v>3093</v>
      </c>
      <c r="D65">
        <v>1649</v>
      </c>
      <c r="E65">
        <v>610</v>
      </c>
      <c r="F65">
        <v>2232</v>
      </c>
      <c r="G65">
        <v>1770</v>
      </c>
      <c r="H65">
        <v>191</v>
      </c>
      <c r="I65">
        <v>304</v>
      </c>
      <c r="J65">
        <v>471</v>
      </c>
      <c r="K65">
        <v>828</v>
      </c>
      <c r="L65">
        <v>11148</v>
      </c>
    </row>
    <row r="66" spans="2:12">
      <c r="B66" s="1443" t="s">
        <v>793</v>
      </c>
      <c r="C66">
        <v>3422</v>
      </c>
      <c r="D66">
        <v>2269</v>
      </c>
      <c r="E66">
        <v>727</v>
      </c>
      <c r="F66">
        <v>2385</v>
      </c>
      <c r="G66">
        <v>2156</v>
      </c>
      <c r="H66">
        <v>228</v>
      </c>
      <c r="I66">
        <v>337</v>
      </c>
      <c r="J66">
        <v>612</v>
      </c>
      <c r="K66">
        <v>1020</v>
      </c>
      <c r="L66">
        <v>13156</v>
      </c>
    </row>
    <row r="67" spans="2:12">
      <c r="B67" s="1443" t="s">
        <v>794</v>
      </c>
      <c r="C67">
        <v>2743</v>
      </c>
      <c r="D67">
        <v>1656</v>
      </c>
      <c r="E67">
        <v>591</v>
      </c>
      <c r="F67">
        <v>1647</v>
      </c>
      <c r="G67">
        <v>1686</v>
      </c>
      <c r="H67">
        <v>174</v>
      </c>
      <c r="I67">
        <v>249</v>
      </c>
      <c r="J67">
        <v>410</v>
      </c>
      <c r="K67">
        <v>855</v>
      </c>
      <c r="L67">
        <v>10011</v>
      </c>
    </row>
    <row r="68" spans="2:12">
      <c r="B68" s="1443" t="s">
        <v>795</v>
      </c>
      <c r="C68">
        <v>1990</v>
      </c>
      <c r="D68">
        <v>989</v>
      </c>
      <c r="E68">
        <v>450</v>
      </c>
      <c r="F68">
        <v>1000</v>
      </c>
      <c r="G68">
        <v>1031</v>
      </c>
      <c r="H68">
        <v>169</v>
      </c>
      <c r="I68">
        <v>272</v>
      </c>
      <c r="J68">
        <v>404</v>
      </c>
      <c r="K68">
        <v>650</v>
      </c>
      <c r="L68">
        <v>6955</v>
      </c>
    </row>
    <row r="69" spans="2:12">
      <c r="B69" s="1443" t="s">
        <v>796</v>
      </c>
      <c r="C69">
        <v>1573</v>
      </c>
      <c r="D69">
        <v>753</v>
      </c>
      <c r="E69">
        <v>354</v>
      </c>
      <c r="F69">
        <v>800</v>
      </c>
      <c r="G69">
        <v>746</v>
      </c>
      <c r="H69">
        <v>177</v>
      </c>
      <c r="I69">
        <v>274</v>
      </c>
      <c r="J69">
        <v>430</v>
      </c>
      <c r="K69">
        <v>636</v>
      </c>
      <c r="L69">
        <v>5743</v>
      </c>
    </row>
    <row r="70" spans="2:12">
      <c r="B70" s="1443" t="s">
        <v>797</v>
      </c>
      <c r="C70">
        <v>1049</v>
      </c>
      <c r="D70">
        <v>470</v>
      </c>
      <c r="E70">
        <v>242</v>
      </c>
      <c r="F70">
        <v>498</v>
      </c>
      <c r="G70">
        <v>488</v>
      </c>
      <c r="H70">
        <v>108</v>
      </c>
      <c r="I70">
        <v>205</v>
      </c>
      <c r="J70">
        <v>330</v>
      </c>
      <c r="K70">
        <v>424</v>
      </c>
      <c r="L70">
        <v>3814</v>
      </c>
    </row>
    <row r="71" spans="2:12">
      <c r="B71" s="1443" t="s">
        <v>798</v>
      </c>
      <c r="C71">
        <v>682</v>
      </c>
      <c r="D71">
        <v>326</v>
      </c>
      <c r="E71">
        <v>159</v>
      </c>
      <c r="F71">
        <v>331</v>
      </c>
      <c r="G71">
        <v>317</v>
      </c>
      <c r="H71">
        <v>85</v>
      </c>
      <c r="I71">
        <v>132</v>
      </c>
      <c r="J71">
        <v>206</v>
      </c>
      <c r="K71">
        <v>292</v>
      </c>
      <c r="L71">
        <v>2530</v>
      </c>
    </row>
    <row r="72" spans="2:12">
      <c r="B72" s="1443" t="s">
        <v>805</v>
      </c>
      <c r="C72">
        <v>2470</v>
      </c>
      <c r="D72">
        <v>238</v>
      </c>
      <c r="E72">
        <v>1</v>
      </c>
      <c r="F72">
        <v>205</v>
      </c>
      <c r="G72">
        <v>291</v>
      </c>
      <c r="H72">
        <v>3</v>
      </c>
      <c r="I72">
        <v>2</v>
      </c>
      <c r="J72">
        <v>2</v>
      </c>
      <c r="K72">
        <v>4</v>
      </c>
      <c r="L72">
        <v>3213</v>
      </c>
    </row>
    <row r="73" spans="2:12">
      <c r="B73" s="1443" t="s">
        <v>3</v>
      </c>
      <c r="C73">
        <v>82071</v>
      </c>
      <c r="D73">
        <v>28445</v>
      </c>
      <c r="E73">
        <v>6578</v>
      </c>
      <c r="F73">
        <v>30547</v>
      </c>
      <c r="G73">
        <v>23851</v>
      </c>
      <c r="H73">
        <v>2374</v>
      </c>
      <c r="I73">
        <v>3232</v>
      </c>
      <c r="J73">
        <v>5928</v>
      </c>
      <c r="K73">
        <v>9881</v>
      </c>
      <c r="L73">
        <v>192907</v>
      </c>
    </row>
    <row r="76" spans="2:12">
      <c r="B76" s="1447" t="s">
        <v>766</v>
      </c>
      <c r="C76">
        <f>SUM(C53:C55)</f>
        <v>13503</v>
      </c>
      <c r="D76">
        <f t="shared" ref="D76:L76" si="14">SUM(D53:D55)</f>
        <v>4460</v>
      </c>
      <c r="E76">
        <f t="shared" si="14"/>
        <v>620</v>
      </c>
      <c r="F76">
        <f t="shared" si="14"/>
        <v>4340</v>
      </c>
      <c r="G76">
        <f t="shared" si="14"/>
        <v>2678</v>
      </c>
      <c r="H76">
        <f t="shared" si="14"/>
        <v>225</v>
      </c>
      <c r="I76">
        <f t="shared" si="14"/>
        <v>222</v>
      </c>
      <c r="J76">
        <f t="shared" si="14"/>
        <v>556</v>
      </c>
      <c r="K76">
        <f t="shared" si="14"/>
        <v>917</v>
      </c>
      <c r="L76">
        <f t="shared" si="14"/>
        <v>27521</v>
      </c>
    </row>
    <row r="77" spans="2:12">
      <c r="B77" s="1447" t="s">
        <v>767</v>
      </c>
      <c r="C77">
        <f>SUM(C56:C65)</f>
        <v>54639</v>
      </c>
      <c r="D77">
        <f t="shared" ref="D77:L77" si="15">SUM(D56:D65)</f>
        <v>17284</v>
      </c>
      <c r="E77">
        <f t="shared" si="15"/>
        <v>3434</v>
      </c>
      <c r="F77">
        <f t="shared" si="15"/>
        <v>19341</v>
      </c>
      <c r="G77">
        <f t="shared" si="15"/>
        <v>14458</v>
      </c>
      <c r="H77">
        <f t="shared" si="15"/>
        <v>1208</v>
      </c>
      <c r="I77">
        <f t="shared" si="15"/>
        <v>1539</v>
      </c>
      <c r="J77">
        <f t="shared" si="15"/>
        <v>2978</v>
      </c>
      <c r="K77">
        <f t="shared" si="15"/>
        <v>5083</v>
      </c>
      <c r="L77">
        <f t="shared" si="15"/>
        <v>119964</v>
      </c>
    </row>
    <row r="78" spans="2:12">
      <c r="B78" s="1447" t="s">
        <v>88</v>
      </c>
      <c r="C78">
        <f>SUM(C66:C71)</f>
        <v>11459</v>
      </c>
      <c r="D78">
        <f t="shared" ref="D78:L78" si="16">SUM(D66:D71)</f>
        <v>6463</v>
      </c>
      <c r="E78">
        <f t="shared" si="16"/>
        <v>2523</v>
      </c>
      <c r="F78">
        <f t="shared" si="16"/>
        <v>6661</v>
      </c>
      <c r="G78">
        <f t="shared" si="16"/>
        <v>6424</v>
      </c>
      <c r="H78">
        <f t="shared" si="16"/>
        <v>941</v>
      </c>
      <c r="I78">
        <f t="shared" si="16"/>
        <v>1469</v>
      </c>
      <c r="J78">
        <f t="shared" si="16"/>
        <v>2392</v>
      </c>
      <c r="K78">
        <f t="shared" si="16"/>
        <v>3877</v>
      </c>
      <c r="L78">
        <f t="shared" si="16"/>
        <v>42209</v>
      </c>
    </row>
    <row r="79" spans="2:12">
      <c r="B79" s="1447" t="s">
        <v>84</v>
      </c>
      <c r="C79">
        <f>SUM(C76:C78)</f>
        <v>79601</v>
      </c>
      <c r="D79">
        <f t="shared" ref="D79:L79" si="17">SUM(D76:D78)</f>
        <v>28207</v>
      </c>
      <c r="E79">
        <f t="shared" si="17"/>
        <v>6577</v>
      </c>
      <c r="F79">
        <f t="shared" si="17"/>
        <v>30342</v>
      </c>
      <c r="G79">
        <f t="shared" si="17"/>
        <v>23560</v>
      </c>
      <c r="H79">
        <f t="shared" si="17"/>
        <v>2374</v>
      </c>
      <c r="I79">
        <f t="shared" si="17"/>
        <v>3230</v>
      </c>
      <c r="J79">
        <f t="shared" si="17"/>
        <v>5926</v>
      </c>
      <c r="K79">
        <f t="shared" si="17"/>
        <v>9877</v>
      </c>
      <c r="L79">
        <f t="shared" si="17"/>
        <v>189694</v>
      </c>
    </row>
  </sheetData>
  <mergeCells count="21">
    <mergeCell ref="B49:H49"/>
    <mergeCell ref="B38:C38"/>
    <mergeCell ref="AC38:AD38"/>
    <mergeCell ref="B41:C41"/>
    <mergeCell ref="AC41:AD41"/>
    <mergeCell ref="B40:C40"/>
    <mergeCell ref="AC40:AD40"/>
    <mergeCell ref="AC44:AD44"/>
    <mergeCell ref="AC45:AD45"/>
    <mergeCell ref="AC46:AD46"/>
    <mergeCell ref="AC43:AD43"/>
    <mergeCell ref="AC47:AD47"/>
    <mergeCell ref="F48:M48"/>
    <mergeCell ref="AH48:AN48"/>
    <mergeCell ref="B39:C39"/>
    <mergeCell ref="AC39:AD39"/>
    <mergeCell ref="B47:C47"/>
    <mergeCell ref="B46:C46"/>
    <mergeCell ref="B45:C45"/>
    <mergeCell ref="B44:C44"/>
    <mergeCell ref="B43:C43"/>
  </mergeCells>
  <phoneticPr fontId="5"/>
  <printOptions horizontalCentered="1"/>
  <pageMargins left="0.59055118110236227" right="0.59055118110236227" top="0.59055118110236227" bottom="0.74803149606299213" header="0.31496062992125984" footer="0.31496062992125984"/>
  <pageSetup paperSize="9" scale="9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228"/>
  <sheetViews>
    <sheetView view="pageBreakPreview" topLeftCell="A37" zoomScaleNormal="100" zoomScaleSheetLayoutView="100" workbookViewId="0">
      <selection activeCell="E63" sqref="E63"/>
    </sheetView>
  </sheetViews>
  <sheetFormatPr defaultColWidth="8.7265625" defaultRowHeight="12"/>
  <cols>
    <col min="1" max="1" width="17.36328125" style="139" customWidth="1"/>
    <col min="2" max="2" width="16.36328125" style="139" customWidth="1"/>
    <col min="3" max="3" width="17.54296875" style="139" customWidth="1"/>
    <col min="4" max="4" width="17.1796875" style="139" customWidth="1"/>
    <col min="5" max="5" width="17.81640625" style="139" customWidth="1"/>
    <col min="6" max="6" width="17.36328125" style="139" customWidth="1"/>
    <col min="7" max="7" width="8.7265625" style="139"/>
    <col min="8" max="8" width="10.36328125" style="139" bestFit="1" customWidth="1"/>
    <col min="9" max="11" width="9.08984375" style="139" bestFit="1" customWidth="1"/>
    <col min="12" max="12" width="8.453125" style="139" bestFit="1" customWidth="1"/>
    <col min="13" max="15" width="9.08984375" style="139" bestFit="1" customWidth="1"/>
    <col min="16" max="20" width="8.6328125" style="139" bestFit="1" customWidth="1"/>
    <col min="21" max="21" width="8.6328125" style="139" customWidth="1"/>
    <col min="22" max="22" width="8.6328125" style="139" bestFit="1" customWidth="1"/>
    <col min="23" max="16384" width="8.7265625" style="139"/>
  </cols>
  <sheetData>
    <row r="1" spans="1:13" ht="20.149999999999999" customHeight="1">
      <c r="A1" s="1966"/>
      <c r="B1" s="1966"/>
      <c r="C1" s="137"/>
      <c r="D1" s="138"/>
      <c r="E1" s="138"/>
    </row>
    <row r="2" spans="1:13" ht="20.149999999999999" customHeight="1">
      <c r="A2" s="841"/>
      <c r="B2" s="841"/>
      <c r="C2" s="137"/>
      <c r="D2" s="138"/>
      <c r="E2" s="138"/>
    </row>
    <row r="3" spans="1:13" ht="15" customHeight="1">
      <c r="A3" s="1967"/>
      <c r="B3" s="1967"/>
      <c r="C3" s="1967"/>
      <c r="D3" s="1967"/>
      <c r="E3" s="1967"/>
      <c r="F3" s="1967"/>
      <c r="G3" s="842"/>
    </row>
    <row r="4" spans="1:13" ht="24" customHeight="1">
      <c r="B4" s="140"/>
    </row>
    <row r="5" spans="1:13" ht="24" customHeight="1"/>
    <row r="6" spans="1:13" ht="18" customHeight="1"/>
    <row r="7" spans="1:13" ht="32.25" customHeight="1">
      <c r="I7" s="141" t="s">
        <v>152</v>
      </c>
      <c r="J7" s="141" t="s">
        <v>153</v>
      </c>
      <c r="K7" s="141" t="s">
        <v>154</v>
      </c>
      <c r="L7" s="141" t="s">
        <v>155</v>
      </c>
      <c r="M7" s="141" t="s">
        <v>172</v>
      </c>
    </row>
    <row r="8" spans="1:13" ht="14.25" customHeight="1">
      <c r="H8" s="142" t="s">
        <v>156</v>
      </c>
      <c r="I8" s="143">
        <v>8264</v>
      </c>
      <c r="J8" s="143">
        <v>6777</v>
      </c>
      <c r="K8" s="1259">
        <v>6312</v>
      </c>
      <c r="L8" s="1259">
        <v>4631</v>
      </c>
      <c r="M8" s="1259">
        <v>4114</v>
      </c>
    </row>
    <row r="9" spans="1:13">
      <c r="H9" s="142" t="s">
        <v>157</v>
      </c>
      <c r="I9" s="143">
        <v>30628</v>
      </c>
      <c r="J9" s="143">
        <v>29146</v>
      </c>
      <c r="K9" s="1259">
        <v>29205</v>
      </c>
      <c r="L9" s="1259">
        <v>27432</v>
      </c>
      <c r="M9" s="1259">
        <v>27355</v>
      </c>
    </row>
    <row r="10" spans="1:13">
      <c r="H10" s="142" t="s">
        <v>158</v>
      </c>
      <c r="I10" s="143">
        <v>43665</v>
      </c>
      <c r="J10" s="143">
        <v>49413</v>
      </c>
      <c r="K10" s="1259">
        <v>53588</v>
      </c>
      <c r="L10" s="1259">
        <v>54374</v>
      </c>
      <c r="M10" s="1259">
        <v>55482</v>
      </c>
    </row>
    <row r="11" spans="1:13">
      <c r="M11" s="144"/>
    </row>
    <row r="17" spans="1:15">
      <c r="K17" s="139" t="s">
        <v>684</v>
      </c>
    </row>
    <row r="18" spans="1:15">
      <c r="O18" s="145"/>
    </row>
    <row r="19" spans="1:15">
      <c r="O19" s="145"/>
    </row>
    <row r="20" spans="1:15">
      <c r="O20" s="145"/>
    </row>
    <row r="21" spans="1:15">
      <c r="G21" s="1869"/>
      <c r="H21" s="1869" t="s">
        <v>1084</v>
      </c>
      <c r="I21" s="1869" t="s">
        <v>1085</v>
      </c>
      <c r="J21" s="1869" t="s">
        <v>1086</v>
      </c>
      <c r="K21" s="1870" t="s">
        <v>1083</v>
      </c>
      <c r="L21" s="1869" t="s">
        <v>1082</v>
      </c>
      <c r="O21" s="145"/>
    </row>
    <row r="22" spans="1:15">
      <c r="G22" s="1871" t="s">
        <v>1049</v>
      </c>
      <c r="H22" s="1872">
        <f t="shared" ref="H22:H37" si="0">I46</f>
        <v>4114</v>
      </c>
      <c r="I22" s="1873">
        <f t="shared" ref="I22:I37" si="1">M46</f>
        <v>27355</v>
      </c>
      <c r="J22" s="1873">
        <f t="shared" ref="J22:J37" si="2">Q46</f>
        <v>55482</v>
      </c>
      <c r="K22" s="1873">
        <f t="shared" ref="K22:K37" si="3">AF46</f>
        <v>3144</v>
      </c>
      <c r="L22" s="1874">
        <f t="shared" ref="L22:L37" si="4">H46</f>
        <v>90095</v>
      </c>
      <c r="O22" s="145"/>
    </row>
    <row r="23" spans="1:15">
      <c r="G23" s="1875" t="s">
        <v>1050</v>
      </c>
      <c r="H23" s="1872">
        <f t="shared" si="0"/>
        <v>7</v>
      </c>
      <c r="I23" s="1873">
        <f t="shared" si="1"/>
        <v>322</v>
      </c>
      <c r="J23" s="1873">
        <f t="shared" si="2"/>
        <v>1242</v>
      </c>
      <c r="K23" s="1873">
        <f t="shared" si="3"/>
        <v>103</v>
      </c>
      <c r="L23" s="1874">
        <f t="shared" si="4"/>
        <v>1674</v>
      </c>
      <c r="O23" s="145"/>
    </row>
    <row r="24" spans="1:15">
      <c r="G24" s="1876" t="s">
        <v>1051</v>
      </c>
      <c r="H24" s="1872">
        <f t="shared" si="0"/>
        <v>46</v>
      </c>
      <c r="I24" s="1873">
        <f t="shared" si="1"/>
        <v>1613</v>
      </c>
      <c r="J24" s="1873">
        <f t="shared" si="2"/>
        <v>5144</v>
      </c>
      <c r="K24" s="1873">
        <f t="shared" si="3"/>
        <v>491</v>
      </c>
      <c r="L24" s="1874">
        <f t="shared" si="4"/>
        <v>7294</v>
      </c>
      <c r="O24" s="145"/>
    </row>
    <row r="25" spans="1:15">
      <c r="G25" s="1876" t="s">
        <v>1052</v>
      </c>
      <c r="H25" s="1872">
        <f t="shared" si="0"/>
        <v>61</v>
      </c>
      <c r="I25" s="1873">
        <f t="shared" si="1"/>
        <v>2429</v>
      </c>
      <c r="J25" s="1873">
        <f t="shared" si="2"/>
        <v>4485</v>
      </c>
      <c r="K25" s="1873">
        <f t="shared" si="3"/>
        <v>346</v>
      </c>
      <c r="L25" s="1874">
        <f t="shared" si="4"/>
        <v>7321</v>
      </c>
      <c r="O25" s="145"/>
    </row>
    <row r="26" spans="1:15" ht="12" customHeight="1">
      <c r="G26" s="1877" t="s">
        <v>1053</v>
      </c>
      <c r="H26" s="1872">
        <f t="shared" si="0"/>
        <v>75</v>
      </c>
      <c r="I26" s="1873">
        <f t="shared" si="1"/>
        <v>2999</v>
      </c>
      <c r="J26" s="1873">
        <f t="shared" si="2"/>
        <v>4792</v>
      </c>
      <c r="K26" s="1873">
        <f t="shared" si="3"/>
        <v>321</v>
      </c>
      <c r="L26" s="1874">
        <f t="shared" si="4"/>
        <v>8187</v>
      </c>
      <c r="O26" s="145"/>
    </row>
    <row r="27" spans="1:15" ht="13.5" customHeight="1">
      <c r="A27" s="1866" t="s">
        <v>165</v>
      </c>
      <c r="B27" s="1866"/>
      <c r="C27" s="1866"/>
      <c r="D27" s="1968" t="s">
        <v>1023</v>
      </c>
      <c r="E27" s="1968"/>
      <c r="F27" s="1968"/>
      <c r="G27" s="1877" t="s">
        <v>1054</v>
      </c>
      <c r="H27" s="1872">
        <f t="shared" si="0"/>
        <v>118</v>
      </c>
      <c r="I27" s="1873">
        <f t="shared" si="1"/>
        <v>3370</v>
      </c>
      <c r="J27" s="1873">
        <f t="shared" si="2"/>
        <v>5678</v>
      </c>
      <c r="K27" s="1873">
        <f t="shared" si="3"/>
        <v>278</v>
      </c>
      <c r="L27" s="1874">
        <f t="shared" si="4"/>
        <v>9444</v>
      </c>
      <c r="O27" s="145"/>
    </row>
    <row r="28" spans="1:15">
      <c r="A28" s="843"/>
      <c r="B28" s="843"/>
      <c r="C28" s="843"/>
      <c r="D28" s="843"/>
      <c r="E28" s="843"/>
      <c r="F28" s="843"/>
      <c r="G28" s="1877" t="s">
        <v>1055</v>
      </c>
      <c r="H28" s="1872">
        <f t="shared" si="0"/>
        <v>108</v>
      </c>
      <c r="I28" s="1873">
        <f t="shared" si="1"/>
        <v>4020</v>
      </c>
      <c r="J28" s="1873">
        <f t="shared" si="2"/>
        <v>7054</v>
      </c>
      <c r="K28" s="1873">
        <f t="shared" si="3"/>
        <v>281</v>
      </c>
      <c r="L28" s="1874">
        <f t="shared" si="4"/>
        <v>11463</v>
      </c>
      <c r="O28" s="145"/>
    </row>
    <row r="29" spans="1:15" ht="21" customHeight="1">
      <c r="A29" s="146"/>
      <c r="G29" s="1877" t="s">
        <v>1056</v>
      </c>
      <c r="H29" s="1872">
        <f t="shared" si="0"/>
        <v>98</v>
      </c>
      <c r="I29" s="1873">
        <f t="shared" si="1"/>
        <v>3404</v>
      </c>
      <c r="J29" s="1873">
        <f t="shared" si="2"/>
        <v>6124</v>
      </c>
      <c r="K29" s="1873">
        <f t="shared" si="3"/>
        <v>250</v>
      </c>
      <c r="L29" s="1874">
        <f t="shared" si="4"/>
        <v>9876</v>
      </c>
    </row>
    <row r="30" spans="1:15" ht="16.5">
      <c r="A30" s="1969" t="s">
        <v>689</v>
      </c>
      <c r="B30" s="1969"/>
      <c r="C30" s="1969"/>
      <c r="D30" s="1969"/>
      <c r="E30" s="1969"/>
      <c r="F30" s="1969"/>
      <c r="G30" s="1877" t="s">
        <v>1057</v>
      </c>
      <c r="H30" s="1872">
        <f t="shared" si="0"/>
        <v>103</v>
      </c>
      <c r="I30" s="1873">
        <f t="shared" si="1"/>
        <v>2936</v>
      </c>
      <c r="J30" s="1873">
        <f t="shared" si="2"/>
        <v>5806</v>
      </c>
      <c r="K30" s="1873">
        <f t="shared" si="3"/>
        <v>198</v>
      </c>
      <c r="L30" s="1874">
        <f t="shared" si="4"/>
        <v>9043</v>
      </c>
    </row>
    <row r="31" spans="1:15" ht="16.5">
      <c r="D31" s="147"/>
      <c r="G31" s="1877" t="s">
        <v>1058</v>
      </c>
      <c r="H31" s="1872">
        <f t="shared" si="0"/>
        <v>161</v>
      </c>
      <c r="I31" s="1873">
        <f t="shared" si="1"/>
        <v>2339</v>
      </c>
      <c r="J31" s="1873">
        <f t="shared" si="2"/>
        <v>5278</v>
      </c>
      <c r="K31" s="1873">
        <f t="shared" si="3"/>
        <v>183</v>
      </c>
      <c r="L31" s="1874">
        <f t="shared" si="4"/>
        <v>7961</v>
      </c>
    </row>
    <row r="32" spans="1:15">
      <c r="G32" s="1877" t="s">
        <v>1059</v>
      </c>
      <c r="H32" s="1872">
        <f t="shared" si="0"/>
        <v>461</v>
      </c>
      <c r="I32" s="1873">
        <f t="shared" si="1"/>
        <v>2042</v>
      </c>
      <c r="J32" s="1873">
        <f t="shared" si="2"/>
        <v>4423</v>
      </c>
      <c r="K32" s="1873">
        <f t="shared" si="3"/>
        <v>175</v>
      </c>
      <c r="L32" s="1874">
        <f t="shared" si="4"/>
        <v>7101</v>
      </c>
    </row>
    <row r="33" spans="7:32" ht="15" customHeight="1">
      <c r="G33" s="1877" t="s">
        <v>1060</v>
      </c>
      <c r="H33" s="1872">
        <f t="shared" si="0"/>
        <v>887</v>
      </c>
      <c r="I33" s="1873">
        <f t="shared" si="1"/>
        <v>1193</v>
      </c>
      <c r="J33" s="1873">
        <f t="shared" si="2"/>
        <v>3266</v>
      </c>
      <c r="K33" s="1873">
        <f t="shared" si="3"/>
        <v>195</v>
      </c>
      <c r="L33" s="1874">
        <f t="shared" si="4"/>
        <v>5541</v>
      </c>
    </row>
    <row r="34" spans="7:32" ht="15" customHeight="1">
      <c r="G34" s="1877" t="s">
        <v>1061</v>
      </c>
      <c r="H34" s="1872">
        <f t="shared" si="0"/>
        <v>750</v>
      </c>
      <c r="I34" s="1873">
        <f t="shared" si="1"/>
        <v>481</v>
      </c>
      <c r="J34" s="1873">
        <f t="shared" si="2"/>
        <v>1397</v>
      </c>
      <c r="K34" s="1873">
        <f t="shared" si="3"/>
        <v>133</v>
      </c>
      <c r="L34" s="1874">
        <f t="shared" si="4"/>
        <v>2761</v>
      </c>
    </row>
    <row r="35" spans="7:32" ht="15" customHeight="1">
      <c r="G35" s="1877" t="s">
        <v>1062</v>
      </c>
      <c r="H35" s="1872">
        <f t="shared" si="0"/>
        <v>578</v>
      </c>
      <c r="I35" s="1873">
        <f t="shared" si="1"/>
        <v>144</v>
      </c>
      <c r="J35" s="1873">
        <f t="shared" si="2"/>
        <v>513</v>
      </c>
      <c r="K35" s="1873">
        <f t="shared" si="3"/>
        <v>95</v>
      </c>
      <c r="L35" s="1874">
        <f t="shared" si="4"/>
        <v>1330</v>
      </c>
    </row>
    <row r="36" spans="7:32" ht="15" customHeight="1">
      <c r="G36" s="1877" t="s">
        <v>1063</v>
      </c>
      <c r="H36" s="1872">
        <f t="shared" si="0"/>
        <v>434</v>
      </c>
      <c r="I36" s="1873">
        <f t="shared" si="1"/>
        <v>43</v>
      </c>
      <c r="J36" s="1873">
        <f t="shared" si="2"/>
        <v>195</v>
      </c>
      <c r="K36" s="1873">
        <f t="shared" si="3"/>
        <v>59</v>
      </c>
      <c r="L36" s="1874">
        <f t="shared" si="4"/>
        <v>731</v>
      </c>
    </row>
    <row r="37" spans="7:32" ht="15" customHeight="1">
      <c r="G37" s="1878" t="s">
        <v>1064</v>
      </c>
      <c r="H37" s="1872">
        <f t="shared" si="0"/>
        <v>227</v>
      </c>
      <c r="I37" s="1873">
        <f t="shared" si="1"/>
        <v>20</v>
      </c>
      <c r="J37" s="1873">
        <f t="shared" si="2"/>
        <v>85</v>
      </c>
      <c r="K37" s="1873">
        <f t="shared" si="3"/>
        <v>36</v>
      </c>
      <c r="L37" s="1874">
        <f t="shared" si="4"/>
        <v>368</v>
      </c>
    </row>
    <row r="38" spans="7:32" ht="15" customHeight="1"/>
    <row r="39" spans="7:32" ht="15" customHeight="1"/>
    <row r="40" spans="7:32" ht="15" customHeight="1"/>
    <row r="41" spans="7:32" ht="15" customHeight="1"/>
    <row r="42" spans="7:32" ht="15" customHeight="1"/>
    <row r="43" spans="7:32" ht="15" customHeight="1" thickBot="1"/>
    <row r="44" spans="7:32" ht="15" customHeight="1">
      <c r="G44" s="1825" t="s">
        <v>1038</v>
      </c>
      <c r="H44" s="1970" t="s">
        <v>1039</v>
      </c>
      <c r="I44" s="1972" t="s">
        <v>1040</v>
      </c>
      <c r="J44" s="1973"/>
      <c r="K44" s="1973"/>
      <c r="L44" s="1973"/>
      <c r="M44" s="1974" t="s">
        <v>1041</v>
      </c>
      <c r="N44" s="1973"/>
      <c r="O44" s="1973"/>
      <c r="P44" s="1973"/>
      <c r="Q44" s="1972" t="s">
        <v>1065</v>
      </c>
      <c r="R44" s="1973"/>
      <c r="S44" s="1973"/>
      <c r="T44" s="1973"/>
      <c r="U44" s="1973"/>
      <c r="V44" s="1973"/>
      <c r="W44" s="1973"/>
      <c r="X44" s="1973"/>
      <c r="Y44" s="1973"/>
      <c r="Z44" s="1959" t="s">
        <v>1074</v>
      </c>
      <c r="AA44" s="1960"/>
      <c r="AB44" s="1960"/>
      <c r="AC44" s="1961"/>
      <c r="AD44" s="1961"/>
      <c r="AE44" s="1961"/>
      <c r="AF44" s="1962" t="s">
        <v>1075</v>
      </c>
    </row>
    <row r="45" spans="7:32" ht="15" customHeight="1">
      <c r="G45" s="1826" t="s">
        <v>1042</v>
      </c>
      <c r="H45" s="1971"/>
      <c r="I45" s="1827"/>
      <c r="J45" s="1828" t="s">
        <v>1043</v>
      </c>
      <c r="K45" s="1828" t="s">
        <v>1044</v>
      </c>
      <c r="L45" s="1829" t="s">
        <v>1045</v>
      </c>
      <c r="M45" s="1830"/>
      <c r="N45" s="1828" t="s">
        <v>1046</v>
      </c>
      <c r="O45" s="1828" t="s">
        <v>1047</v>
      </c>
      <c r="P45" s="1829" t="s">
        <v>1048</v>
      </c>
      <c r="Q45" s="1827"/>
      <c r="R45" s="1854" t="s">
        <v>1066</v>
      </c>
      <c r="S45" s="1854" t="s">
        <v>1067</v>
      </c>
      <c r="T45" s="1855" t="s">
        <v>1068</v>
      </c>
      <c r="U45" s="1854" t="s">
        <v>1069</v>
      </c>
      <c r="V45" s="1854" t="s">
        <v>1070</v>
      </c>
      <c r="W45" s="1854" t="s">
        <v>1071</v>
      </c>
      <c r="X45" s="1854" t="s">
        <v>1072</v>
      </c>
      <c r="Y45" s="1856" t="s">
        <v>1073</v>
      </c>
      <c r="Z45" s="1860" t="s">
        <v>1076</v>
      </c>
      <c r="AA45" s="1861" t="s">
        <v>1077</v>
      </c>
      <c r="AB45" s="1861" t="s">
        <v>1078</v>
      </c>
      <c r="AC45" s="1854" t="s">
        <v>1079</v>
      </c>
      <c r="AD45" s="1854" t="s">
        <v>1080</v>
      </c>
      <c r="AE45" s="1854" t="s">
        <v>1081</v>
      </c>
      <c r="AF45" s="1963"/>
    </row>
    <row r="46" spans="7:32" ht="15" customHeight="1">
      <c r="G46" s="1831" t="s">
        <v>1049</v>
      </c>
      <c r="H46" s="1832">
        <f t="shared" ref="H46:H61" si="5">SUM(I46,M46,Q46,AF46)</f>
        <v>90095</v>
      </c>
      <c r="I46" s="1833">
        <f t="shared" ref="I46:P46" si="6">SUM(I47:I61)</f>
        <v>4114</v>
      </c>
      <c r="J46" s="1833">
        <f t="shared" si="6"/>
        <v>3883</v>
      </c>
      <c r="K46" s="1833">
        <f t="shared" si="6"/>
        <v>67</v>
      </c>
      <c r="L46" s="1833">
        <f t="shared" si="6"/>
        <v>164</v>
      </c>
      <c r="M46" s="1834">
        <f t="shared" si="6"/>
        <v>27355</v>
      </c>
      <c r="N46" s="1833">
        <f t="shared" si="6"/>
        <v>9</v>
      </c>
      <c r="O46" s="1833">
        <f t="shared" si="6"/>
        <v>4792</v>
      </c>
      <c r="P46" s="1833">
        <f t="shared" si="6"/>
        <v>22554</v>
      </c>
      <c r="Q46" s="1833">
        <f t="shared" ref="Q46:Q61" si="7">SUM(R46:Y46,Z46:AE46)</f>
        <v>55482</v>
      </c>
      <c r="R46" s="1833">
        <f t="shared" ref="R46:Y46" si="8">SUM(R47:R61)</f>
        <v>492</v>
      </c>
      <c r="S46" s="1833">
        <f t="shared" si="8"/>
        <v>945</v>
      </c>
      <c r="T46" s="1833">
        <f t="shared" si="8"/>
        <v>4562</v>
      </c>
      <c r="U46" s="1833">
        <f t="shared" si="8"/>
        <v>12302</v>
      </c>
      <c r="V46" s="1833">
        <f t="shared" si="8"/>
        <v>1083</v>
      </c>
      <c r="W46" s="1833">
        <f t="shared" si="8"/>
        <v>1350</v>
      </c>
      <c r="X46" s="1833">
        <f t="shared" si="8"/>
        <v>2232</v>
      </c>
      <c r="Y46" s="1833">
        <f t="shared" si="8"/>
        <v>4636</v>
      </c>
      <c r="Z46" s="1833">
        <f t="shared" ref="Z46:AF46" si="9">SUM(Z47:Z61)</f>
        <v>2628</v>
      </c>
      <c r="AA46" s="1833">
        <f t="shared" si="9"/>
        <v>6073</v>
      </c>
      <c r="AB46" s="1833">
        <f t="shared" si="9"/>
        <v>11085</v>
      </c>
      <c r="AC46" s="1833">
        <f t="shared" si="9"/>
        <v>845</v>
      </c>
      <c r="AD46" s="1833">
        <f t="shared" si="9"/>
        <v>4525</v>
      </c>
      <c r="AE46" s="1833">
        <f t="shared" si="9"/>
        <v>2724</v>
      </c>
      <c r="AF46" s="1833">
        <f t="shared" si="9"/>
        <v>3144</v>
      </c>
    </row>
    <row r="47" spans="7:32" ht="15" customHeight="1">
      <c r="G47" s="1835" t="s">
        <v>1050</v>
      </c>
      <c r="H47" s="1836">
        <f t="shared" si="5"/>
        <v>1674</v>
      </c>
      <c r="I47" s="1836">
        <f t="shared" ref="I47:I61" si="10">SUM(J47:L47)</f>
        <v>7</v>
      </c>
      <c r="J47" s="1837">
        <v>7</v>
      </c>
      <c r="K47" s="1838">
        <v>0</v>
      </c>
      <c r="L47" s="1837">
        <v>0</v>
      </c>
      <c r="M47" s="1839">
        <f t="shared" ref="M47:M61" si="11">SUM(N47:P47)</f>
        <v>322</v>
      </c>
      <c r="N47" s="1840">
        <v>0</v>
      </c>
      <c r="O47" s="1840">
        <v>50</v>
      </c>
      <c r="P47" s="1840">
        <v>272</v>
      </c>
      <c r="Q47" s="1857">
        <f t="shared" si="7"/>
        <v>1242</v>
      </c>
      <c r="R47" s="1858">
        <v>0</v>
      </c>
      <c r="S47" s="1858">
        <v>9</v>
      </c>
      <c r="T47" s="1858">
        <v>37</v>
      </c>
      <c r="U47" s="1858">
        <v>421</v>
      </c>
      <c r="V47" s="1858">
        <v>1</v>
      </c>
      <c r="W47" s="1858">
        <v>13</v>
      </c>
      <c r="X47" s="1858">
        <v>4</v>
      </c>
      <c r="Y47" s="1858">
        <v>472</v>
      </c>
      <c r="Z47" s="1863">
        <v>69</v>
      </c>
      <c r="AA47" s="1863">
        <v>119</v>
      </c>
      <c r="AB47" s="1863">
        <v>44</v>
      </c>
      <c r="AC47" s="1858">
        <v>0</v>
      </c>
      <c r="AD47" s="1863">
        <v>44</v>
      </c>
      <c r="AE47" s="1863">
        <v>9</v>
      </c>
      <c r="AF47" s="1837">
        <v>103</v>
      </c>
    </row>
    <row r="48" spans="7:32" ht="15" customHeight="1">
      <c r="G48" s="1841" t="s">
        <v>1051</v>
      </c>
      <c r="H48" s="1836">
        <f t="shared" si="5"/>
        <v>7294</v>
      </c>
      <c r="I48" s="1836">
        <f t="shared" si="10"/>
        <v>46</v>
      </c>
      <c r="J48" s="1837">
        <v>28</v>
      </c>
      <c r="K48" s="1837">
        <v>2</v>
      </c>
      <c r="L48" s="1837">
        <v>16</v>
      </c>
      <c r="M48" s="1839">
        <f t="shared" si="11"/>
        <v>1613</v>
      </c>
      <c r="N48" s="1840">
        <v>0</v>
      </c>
      <c r="O48" s="1840">
        <v>198</v>
      </c>
      <c r="P48" s="1840">
        <v>1415</v>
      </c>
      <c r="Q48" s="1857">
        <f t="shared" si="7"/>
        <v>5144</v>
      </c>
      <c r="R48" s="1858">
        <v>14</v>
      </c>
      <c r="S48" s="1858">
        <v>50</v>
      </c>
      <c r="T48" s="1858">
        <v>221</v>
      </c>
      <c r="U48" s="1858">
        <v>1526</v>
      </c>
      <c r="V48" s="1858">
        <v>77</v>
      </c>
      <c r="W48" s="1858">
        <v>75</v>
      </c>
      <c r="X48" s="1858">
        <v>79</v>
      </c>
      <c r="Y48" s="1858">
        <v>1095</v>
      </c>
      <c r="Z48" s="1863">
        <v>349</v>
      </c>
      <c r="AA48" s="1863">
        <v>520</v>
      </c>
      <c r="AB48" s="1863">
        <v>805</v>
      </c>
      <c r="AC48" s="1863">
        <v>36</v>
      </c>
      <c r="AD48" s="1863">
        <v>208</v>
      </c>
      <c r="AE48" s="1863">
        <v>89</v>
      </c>
      <c r="AF48" s="1837">
        <v>491</v>
      </c>
    </row>
    <row r="49" spans="1:32" ht="15" customHeight="1">
      <c r="G49" s="1841" t="s">
        <v>1052</v>
      </c>
      <c r="H49" s="1836">
        <f t="shared" si="5"/>
        <v>7321</v>
      </c>
      <c r="I49" s="1836">
        <f t="shared" si="10"/>
        <v>61</v>
      </c>
      <c r="J49" s="1837">
        <v>35</v>
      </c>
      <c r="K49" s="1837">
        <v>4</v>
      </c>
      <c r="L49" s="1837">
        <v>22</v>
      </c>
      <c r="M49" s="1839">
        <f t="shared" si="11"/>
        <v>2429</v>
      </c>
      <c r="N49" s="1840">
        <v>1</v>
      </c>
      <c r="O49" s="1840">
        <v>270</v>
      </c>
      <c r="P49" s="1840">
        <v>2158</v>
      </c>
      <c r="Q49" s="1857">
        <f t="shared" si="7"/>
        <v>4485</v>
      </c>
      <c r="R49" s="1858">
        <v>23</v>
      </c>
      <c r="S49" s="1858">
        <v>90</v>
      </c>
      <c r="T49" s="1858">
        <v>274</v>
      </c>
      <c r="U49" s="1858">
        <v>1003</v>
      </c>
      <c r="V49" s="1858">
        <v>90</v>
      </c>
      <c r="W49" s="1858">
        <v>73</v>
      </c>
      <c r="X49" s="1858">
        <v>185</v>
      </c>
      <c r="Y49" s="1858">
        <v>232</v>
      </c>
      <c r="Z49" s="1863">
        <v>225</v>
      </c>
      <c r="AA49" s="1863">
        <v>505</v>
      </c>
      <c r="AB49" s="1863">
        <v>1185</v>
      </c>
      <c r="AC49" s="1863">
        <v>77</v>
      </c>
      <c r="AD49" s="1863">
        <v>284</v>
      </c>
      <c r="AE49" s="1863">
        <v>239</v>
      </c>
      <c r="AF49" s="1837">
        <v>346</v>
      </c>
    </row>
    <row r="50" spans="1:32" ht="15" customHeight="1">
      <c r="G50" s="1842" t="s">
        <v>1053</v>
      </c>
      <c r="H50" s="1836">
        <f t="shared" si="5"/>
        <v>8187</v>
      </c>
      <c r="I50" s="1836">
        <f t="shared" si="10"/>
        <v>75</v>
      </c>
      <c r="J50" s="1837">
        <v>67</v>
      </c>
      <c r="K50" s="1837">
        <v>3</v>
      </c>
      <c r="L50" s="1837">
        <v>5</v>
      </c>
      <c r="M50" s="1839">
        <f t="shared" si="11"/>
        <v>2999</v>
      </c>
      <c r="N50" s="1840">
        <v>1</v>
      </c>
      <c r="O50" s="1840">
        <v>409</v>
      </c>
      <c r="P50" s="1840">
        <v>2589</v>
      </c>
      <c r="Q50" s="1857">
        <f t="shared" si="7"/>
        <v>4792</v>
      </c>
      <c r="R50" s="1858">
        <v>36</v>
      </c>
      <c r="S50" s="1858">
        <v>130</v>
      </c>
      <c r="T50" s="1858">
        <v>357</v>
      </c>
      <c r="U50" s="1858">
        <v>1020</v>
      </c>
      <c r="V50" s="1858">
        <v>98</v>
      </c>
      <c r="W50" s="1858">
        <v>113</v>
      </c>
      <c r="X50" s="1858">
        <v>208</v>
      </c>
      <c r="Y50" s="1858">
        <v>231</v>
      </c>
      <c r="Z50" s="1863">
        <v>232</v>
      </c>
      <c r="AA50" s="1863">
        <v>521</v>
      </c>
      <c r="AB50" s="1863">
        <v>1172</v>
      </c>
      <c r="AC50" s="1863">
        <v>73</v>
      </c>
      <c r="AD50" s="1863">
        <v>354</v>
      </c>
      <c r="AE50" s="1863">
        <v>247</v>
      </c>
      <c r="AF50" s="1837">
        <v>321</v>
      </c>
    </row>
    <row r="51" spans="1:32" ht="15" customHeight="1">
      <c r="G51" s="1842" t="s">
        <v>1054</v>
      </c>
      <c r="H51" s="1836">
        <f t="shared" si="5"/>
        <v>9444</v>
      </c>
      <c r="I51" s="1836">
        <f t="shared" si="10"/>
        <v>118</v>
      </c>
      <c r="J51" s="1837">
        <v>94</v>
      </c>
      <c r="K51" s="1837">
        <v>11</v>
      </c>
      <c r="L51" s="1837">
        <v>13</v>
      </c>
      <c r="M51" s="1839">
        <f t="shared" si="11"/>
        <v>3370</v>
      </c>
      <c r="N51" s="1840">
        <v>2</v>
      </c>
      <c r="O51" s="1840">
        <v>514</v>
      </c>
      <c r="P51" s="1840">
        <v>2854</v>
      </c>
      <c r="Q51" s="1857">
        <f t="shared" si="7"/>
        <v>5678</v>
      </c>
      <c r="R51" s="1858">
        <v>61</v>
      </c>
      <c r="S51" s="1858">
        <v>168</v>
      </c>
      <c r="T51" s="1858">
        <v>435</v>
      </c>
      <c r="U51" s="1858">
        <v>1200</v>
      </c>
      <c r="V51" s="1858">
        <v>83</v>
      </c>
      <c r="W51" s="1858">
        <v>109</v>
      </c>
      <c r="X51" s="1858">
        <v>269</v>
      </c>
      <c r="Y51" s="1858">
        <v>374</v>
      </c>
      <c r="Z51" s="1863">
        <v>253</v>
      </c>
      <c r="AA51" s="1863">
        <v>647</v>
      </c>
      <c r="AB51" s="1863">
        <v>1261</v>
      </c>
      <c r="AC51" s="1863">
        <v>82</v>
      </c>
      <c r="AD51" s="1863">
        <v>420</v>
      </c>
      <c r="AE51" s="1863">
        <v>316</v>
      </c>
      <c r="AF51" s="1837">
        <v>278</v>
      </c>
    </row>
    <row r="52" spans="1:32" ht="15" customHeight="1">
      <c r="G52" s="1842" t="s">
        <v>1055</v>
      </c>
      <c r="H52" s="1836">
        <f t="shared" si="5"/>
        <v>11463</v>
      </c>
      <c r="I52" s="1836">
        <f t="shared" si="10"/>
        <v>108</v>
      </c>
      <c r="J52" s="1837">
        <v>95</v>
      </c>
      <c r="K52" s="1837">
        <v>5</v>
      </c>
      <c r="L52" s="1837">
        <v>8</v>
      </c>
      <c r="M52" s="1839">
        <f t="shared" si="11"/>
        <v>4020</v>
      </c>
      <c r="N52" s="1840">
        <v>0</v>
      </c>
      <c r="O52" s="1840">
        <v>708</v>
      </c>
      <c r="P52" s="1840">
        <v>3312</v>
      </c>
      <c r="Q52" s="1857">
        <f t="shared" si="7"/>
        <v>7054</v>
      </c>
      <c r="R52" s="1858">
        <v>100</v>
      </c>
      <c r="S52" s="1858">
        <v>129</v>
      </c>
      <c r="T52" s="1858">
        <v>676</v>
      </c>
      <c r="U52" s="1858">
        <v>1524</v>
      </c>
      <c r="V52" s="1858">
        <v>144</v>
      </c>
      <c r="W52" s="1858">
        <v>132</v>
      </c>
      <c r="X52" s="1858">
        <v>324</v>
      </c>
      <c r="Y52" s="1858">
        <v>519</v>
      </c>
      <c r="Z52" s="1863">
        <v>241</v>
      </c>
      <c r="AA52" s="1863">
        <v>756</v>
      </c>
      <c r="AB52" s="1863">
        <v>1389</v>
      </c>
      <c r="AC52" s="1863">
        <v>146</v>
      </c>
      <c r="AD52" s="1863">
        <v>555</v>
      </c>
      <c r="AE52" s="1863">
        <v>419</v>
      </c>
      <c r="AF52" s="1837">
        <v>281</v>
      </c>
    </row>
    <row r="53" spans="1:32" ht="15" customHeight="1">
      <c r="G53" s="1842" t="s">
        <v>1056</v>
      </c>
      <c r="H53" s="1836">
        <f t="shared" si="5"/>
        <v>9876</v>
      </c>
      <c r="I53" s="1836">
        <f t="shared" si="10"/>
        <v>98</v>
      </c>
      <c r="J53" s="1837">
        <v>83</v>
      </c>
      <c r="K53" s="1837">
        <v>7</v>
      </c>
      <c r="L53" s="1837">
        <v>8</v>
      </c>
      <c r="M53" s="1839">
        <f t="shared" si="11"/>
        <v>3404</v>
      </c>
      <c r="N53" s="1840">
        <v>1</v>
      </c>
      <c r="O53" s="1840">
        <v>522</v>
      </c>
      <c r="P53" s="1840">
        <v>2881</v>
      </c>
      <c r="Q53" s="1857">
        <f t="shared" si="7"/>
        <v>6124</v>
      </c>
      <c r="R53" s="1858">
        <v>87</v>
      </c>
      <c r="S53" s="1858">
        <v>123</v>
      </c>
      <c r="T53" s="1858">
        <v>613</v>
      </c>
      <c r="U53" s="1858">
        <v>1258</v>
      </c>
      <c r="V53" s="1858">
        <v>145</v>
      </c>
      <c r="W53" s="1858">
        <v>120</v>
      </c>
      <c r="X53" s="1858">
        <v>259</v>
      </c>
      <c r="Y53" s="1858">
        <v>329</v>
      </c>
      <c r="Z53" s="1863">
        <v>240</v>
      </c>
      <c r="AA53" s="1863">
        <v>771</v>
      </c>
      <c r="AB53" s="1863">
        <v>1259</v>
      </c>
      <c r="AC53" s="1863">
        <v>125</v>
      </c>
      <c r="AD53" s="1863">
        <v>418</v>
      </c>
      <c r="AE53" s="1863">
        <v>377</v>
      </c>
      <c r="AF53" s="1837">
        <v>250</v>
      </c>
    </row>
    <row r="54" spans="1:32" ht="15" customHeight="1">
      <c r="A54" s="138"/>
      <c r="B54" s="138"/>
      <c r="C54" s="138"/>
      <c r="D54" s="138"/>
      <c r="E54" s="138"/>
      <c r="F54" s="138"/>
      <c r="G54" s="1842" t="s">
        <v>1057</v>
      </c>
      <c r="H54" s="1836">
        <f t="shared" si="5"/>
        <v>9043</v>
      </c>
      <c r="I54" s="1836">
        <f t="shared" si="10"/>
        <v>103</v>
      </c>
      <c r="J54" s="1837">
        <v>90</v>
      </c>
      <c r="K54" s="1837">
        <v>7</v>
      </c>
      <c r="L54" s="1837">
        <v>6</v>
      </c>
      <c r="M54" s="1839">
        <f t="shared" si="11"/>
        <v>2936</v>
      </c>
      <c r="N54" s="1840">
        <v>0</v>
      </c>
      <c r="O54" s="1840">
        <v>416</v>
      </c>
      <c r="P54" s="1840">
        <v>2520</v>
      </c>
      <c r="Q54" s="1857">
        <f t="shared" si="7"/>
        <v>5806</v>
      </c>
      <c r="R54" s="1858">
        <v>64</v>
      </c>
      <c r="S54" s="1858">
        <v>111</v>
      </c>
      <c r="T54" s="1858">
        <v>528</v>
      </c>
      <c r="U54" s="1858">
        <v>1134</v>
      </c>
      <c r="V54" s="1858">
        <v>149</v>
      </c>
      <c r="W54" s="1858">
        <v>101</v>
      </c>
      <c r="X54" s="1858">
        <v>214</v>
      </c>
      <c r="Y54" s="1858">
        <v>307</v>
      </c>
      <c r="Z54" s="1863">
        <v>217</v>
      </c>
      <c r="AA54" s="1863">
        <v>809</v>
      </c>
      <c r="AB54" s="1863">
        <v>1300</v>
      </c>
      <c r="AC54" s="1863">
        <v>115</v>
      </c>
      <c r="AD54" s="1863">
        <v>404</v>
      </c>
      <c r="AE54" s="1863">
        <v>353</v>
      </c>
      <c r="AF54" s="1837">
        <v>198</v>
      </c>
    </row>
    <row r="55" spans="1:32" ht="15" customHeight="1">
      <c r="A55" s="138"/>
      <c r="B55" s="138"/>
      <c r="C55" s="138"/>
      <c r="D55" s="138"/>
      <c r="E55" s="138"/>
      <c r="F55" s="138"/>
      <c r="G55" s="1842" t="s">
        <v>1058</v>
      </c>
      <c r="H55" s="1836">
        <f t="shared" si="5"/>
        <v>7961</v>
      </c>
      <c r="I55" s="1836">
        <f t="shared" si="10"/>
        <v>161</v>
      </c>
      <c r="J55" s="1837">
        <v>144</v>
      </c>
      <c r="K55" s="1837">
        <v>9</v>
      </c>
      <c r="L55" s="1837">
        <v>8</v>
      </c>
      <c r="M55" s="1839">
        <f t="shared" si="11"/>
        <v>2339</v>
      </c>
      <c r="N55" s="1840">
        <v>2</v>
      </c>
      <c r="O55" s="1840">
        <v>484</v>
      </c>
      <c r="P55" s="1840">
        <v>1853</v>
      </c>
      <c r="Q55" s="1857">
        <f t="shared" si="7"/>
        <v>5278</v>
      </c>
      <c r="R55" s="1858">
        <v>51</v>
      </c>
      <c r="S55" s="1858">
        <v>56</v>
      </c>
      <c r="T55" s="1858">
        <v>481</v>
      </c>
      <c r="U55" s="1858">
        <v>1039</v>
      </c>
      <c r="V55" s="1858">
        <v>132</v>
      </c>
      <c r="W55" s="1858">
        <v>126</v>
      </c>
      <c r="X55" s="1858">
        <v>218</v>
      </c>
      <c r="Y55" s="1858">
        <v>306</v>
      </c>
      <c r="Z55" s="1863">
        <v>193</v>
      </c>
      <c r="AA55" s="1863">
        <v>727</v>
      </c>
      <c r="AB55" s="1863">
        <v>1099</v>
      </c>
      <c r="AC55" s="1863">
        <v>90</v>
      </c>
      <c r="AD55" s="1863">
        <v>390</v>
      </c>
      <c r="AE55" s="1863">
        <v>370</v>
      </c>
      <c r="AF55" s="1837">
        <v>183</v>
      </c>
    </row>
    <row r="56" spans="1:32" ht="15" customHeight="1">
      <c r="A56" s="138"/>
      <c r="B56" s="138"/>
      <c r="C56" s="138"/>
      <c r="D56" s="138"/>
      <c r="E56" s="138"/>
      <c r="F56" s="138"/>
      <c r="G56" s="1842" t="s">
        <v>1059</v>
      </c>
      <c r="H56" s="1836">
        <f t="shared" si="5"/>
        <v>7101</v>
      </c>
      <c r="I56" s="1836">
        <f t="shared" si="10"/>
        <v>461</v>
      </c>
      <c r="J56" s="1837">
        <v>436</v>
      </c>
      <c r="K56" s="1837">
        <v>7</v>
      </c>
      <c r="L56" s="1837">
        <v>18</v>
      </c>
      <c r="M56" s="1839">
        <f t="shared" si="11"/>
        <v>2042</v>
      </c>
      <c r="N56" s="1840">
        <v>1</v>
      </c>
      <c r="O56" s="1840">
        <v>560</v>
      </c>
      <c r="P56" s="1840">
        <v>1481</v>
      </c>
      <c r="Q56" s="1857">
        <f t="shared" si="7"/>
        <v>4423</v>
      </c>
      <c r="R56" s="1858">
        <v>41</v>
      </c>
      <c r="S56" s="1858">
        <v>48</v>
      </c>
      <c r="T56" s="1858">
        <v>443</v>
      </c>
      <c r="U56" s="1858">
        <v>913</v>
      </c>
      <c r="V56" s="1858">
        <v>97</v>
      </c>
      <c r="W56" s="1858">
        <v>147</v>
      </c>
      <c r="X56" s="1858">
        <v>219</v>
      </c>
      <c r="Y56" s="1858">
        <v>319</v>
      </c>
      <c r="Z56" s="1863">
        <v>227</v>
      </c>
      <c r="AA56" s="1863">
        <v>393</v>
      </c>
      <c r="AB56" s="1863">
        <v>809</v>
      </c>
      <c r="AC56" s="1863">
        <v>68</v>
      </c>
      <c r="AD56" s="1863">
        <v>495</v>
      </c>
      <c r="AE56" s="1863">
        <v>204</v>
      </c>
      <c r="AF56" s="1837">
        <v>175</v>
      </c>
    </row>
    <row r="57" spans="1:32" ht="15" customHeight="1">
      <c r="A57" s="138"/>
      <c r="B57" s="138"/>
      <c r="C57" s="138"/>
      <c r="D57" s="138"/>
      <c r="E57" s="138"/>
      <c r="F57" s="138"/>
      <c r="G57" s="1842" t="s">
        <v>1060</v>
      </c>
      <c r="H57" s="1836">
        <f t="shared" si="5"/>
        <v>5541</v>
      </c>
      <c r="I57" s="1836">
        <f t="shared" si="10"/>
        <v>887</v>
      </c>
      <c r="J57" s="1837">
        <v>860</v>
      </c>
      <c r="K57" s="1837">
        <v>4</v>
      </c>
      <c r="L57" s="1837">
        <v>23</v>
      </c>
      <c r="M57" s="1839">
        <f t="shared" si="11"/>
        <v>1193</v>
      </c>
      <c r="N57" s="1840">
        <v>0</v>
      </c>
      <c r="O57" s="1840">
        <v>428</v>
      </c>
      <c r="P57" s="1840">
        <v>765</v>
      </c>
      <c r="Q57" s="1857">
        <f t="shared" si="7"/>
        <v>3266</v>
      </c>
      <c r="R57" s="1858">
        <v>8</v>
      </c>
      <c r="S57" s="1858">
        <v>23</v>
      </c>
      <c r="T57" s="1858">
        <v>334</v>
      </c>
      <c r="U57" s="1858">
        <v>729</v>
      </c>
      <c r="V57" s="1858">
        <v>40</v>
      </c>
      <c r="W57" s="1858">
        <v>155</v>
      </c>
      <c r="X57" s="1858">
        <v>150</v>
      </c>
      <c r="Y57" s="1858">
        <v>279</v>
      </c>
      <c r="Z57" s="1863">
        <v>219</v>
      </c>
      <c r="AA57" s="1863">
        <v>208</v>
      </c>
      <c r="AB57" s="1863">
        <v>517</v>
      </c>
      <c r="AC57" s="1863">
        <v>24</v>
      </c>
      <c r="AD57" s="1863">
        <v>512</v>
      </c>
      <c r="AE57" s="1863">
        <v>68</v>
      </c>
      <c r="AF57" s="1837">
        <v>195</v>
      </c>
    </row>
    <row r="58" spans="1:32" ht="15" customHeight="1">
      <c r="A58" s="138"/>
      <c r="B58" s="138"/>
      <c r="C58" s="138"/>
      <c r="D58" s="138"/>
      <c r="E58" s="138"/>
      <c r="F58" s="138"/>
      <c r="G58" s="1842" t="s">
        <v>1061</v>
      </c>
      <c r="H58" s="1836">
        <f t="shared" si="5"/>
        <v>2761</v>
      </c>
      <c r="I58" s="1836">
        <f t="shared" si="10"/>
        <v>750</v>
      </c>
      <c r="J58" s="1837">
        <v>725</v>
      </c>
      <c r="K58" s="1837">
        <v>6</v>
      </c>
      <c r="L58" s="1837">
        <v>19</v>
      </c>
      <c r="M58" s="1839">
        <f t="shared" si="11"/>
        <v>481</v>
      </c>
      <c r="N58" s="1840">
        <v>1</v>
      </c>
      <c r="O58" s="1840">
        <v>159</v>
      </c>
      <c r="P58" s="1840">
        <v>321</v>
      </c>
      <c r="Q58" s="1857">
        <f t="shared" si="7"/>
        <v>1397</v>
      </c>
      <c r="R58" s="1858">
        <v>6</v>
      </c>
      <c r="S58" s="1858">
        <v>6</v>
      </c>
      <c r="T58" s="1858">
        <v>126</v>
      </c>
      <c r="U58" s="1858">
        <v>311</v>
      </c>
      <c r="V58" s="1858">
        <v>19</v>
      </c>
      <c r="W58" s="1858">
        <v>88</v>
      </c>
      <c r="X58" s="1858">
        <v>71</v>
      </c>
      <c r="Y58" s="1858">
        <v>124</v>
      </c>
      <c r="Z58" s="1863">
        <v>96</v>
      </c>
      <c r="AA58" s="1863">
        <v>64</v>
      </c>
      <c r="AB58" s="1863">
        <v>162</v>
      </c>
      <c r="AC58" s="1863">
        <v>4</v>
      </c>
      <c r="AD58" s="1863">
        <v>297</v>
      </c>
      <c r="AE58" s="1863">
        <v>23</v>
      </c>
      <c r="AF58" s="1837">
        <v>133</v>
      </c>
    </row>
    <row r="59" spans="1:32" ht="15" customHeight="1">
      <c r="A59" s="138"/>
      <c r="B59" s="138"/>
      <c r="C59" s="138"/>
      <c r="D59" s="138"/>
      <c r="E59" s="138"/>
      <c r="F59" s="138"/>
      <c r="G59" s="1842" t="s">
        <v>1062</v>
      </c>
      <c r="H59" s="1836">
        <f t="shared" si="5"/>
        <v>1330</v>
      </c>
      <c r="I59" s="1836">
        <f t="shared" si="10"/>
        <v>578</v>
      </c>
      <c r="J59" s="1837">
        <v>566</v>
      </c>
      <c r="K59" s="1837">
        <v>0</v>
      </c>
      <c r="L59" s="1837">
        <v>12</v>
      </c>
      <c r="M59" s="1839">
        <f t="shared" si="11"/>
        <v>144</v>
      </c>
      <c r="N59" s="1840">
        <v>0</v>
      </c>
      <c r="O59" s="1840">
        <v>49</v>
      </c>
      <c r="P59" s="1840">
        <v>95</v>
      </c>
      <c r="Q59" s="1857">
        <f t="shared" si="7"/>
        <v>513</v>
      </c>
      <c r="R59" s="1858">
        <v>1</v>
      </c>
      <c r="S59" s="1858">
        <v>1</v>
      </c>
      <c r="T59" s="1858">
        <v>30</v>
      </c>
      <c r="U59" s="1858">
        <v>133</v>
      </c>
      <c r="V59" s="1858">
        <v>7</v>
      </c>
      <c r="W59" s="1858">
        <v>50</v>
      </c>
      <c r="X59" s="1858">
        <v>13</v>
      </c>
      <c r="Y59" s="1858">
        <v>37</v>
      </c>
      <c r="Z59" s="1863">
        <v>40</v>
      </c>
      <c r="AA59" s="1863">
        <v>25</v>
      </c>
      <c r="AB59" s="1863">
        <v>50</v>
      </c>
      <c r="AC59" s="1863">
        <v>4</v>
      </c>
      <c r="AD59" s="1863">
        <v>113</v>
      </c>
      <c r="AE59" s="1863">
        <v>9</v>
      </c>
      <c r="AF59" s="1837">
        <v>95</v>
      </c>
    </row>
    <row r="60" spans="1:32" ht="15" customHeight="1">
      <c r="A60" s="138"/>
      <c r="B60" s="138"/>
      <c r="C60" s="138"/>
      <c r="D60" s="138"/>
      <c r="E60" s="138"/>
      <c r="F60" s="138"/>
      <c r="G60" s="1842" t="s">
        <v>1063</v>
      </c>
      <c r="H60" s="1836">
        <f t="shared" si="5"/>
        <v>731</v>
      </c>
      <c r="I60" s="1836">
        <f t="shared" si="10"/>
        <v>434</v>
      </c>
      <c r="J60" s="1837">
        <v>429</v>
      </c>
      <c r="K60" s="1837">
        <v>2</v>
      </c>
      <c r="L60" s="1837">
        <v>3</v>
      </c>
      <c r="M60" s="1839">
        <f t="shared" si="11"/>
        <v>43</v>
      </c>
      <c r="N60" s="1840">
        <v>0</v>
      </c>
      <c r="O60" s="1840">
        <v>18</v>
      </c>
      <c r="P60" s="1840">
        <v>25</v>
      </c>
      <c r="Q60" s="1857">
        <f t="shared" si="7"/>
        <v>195</v>
      </c>
      <c r="R60" s="1858">
        <v>0</v>
      </c>
      <c r="S60" s="1858">
        <v>1</v>
      </c>
      <c r="T60" s="1858">
        <v>7</v>
      </c>
      <c r="U60" s="1858">
        <v>57</v>
      </c>
      <c r="V60" s="1858">
        <v>1</v>
      </c>
      <c r="W60" s="1858">
        <v>30</v>
      </c>
      <c r="X60" s="1858">
        <v>12</v>
      </c>
      <c r="Y60" s="1858">
        <v>8</v>
      </c>
      <c r="Z60" s="1863">
        <v>24</v>
      </c>
      <c r="AA60" s="1863">
        <v>8</v>
      </c>
      <c r="AB60" s="1863">
        <v>20</v>
      </c>
      <c r="AC60" s="1858">
        <v>1</v>
      </c>
      <c r="AD60" s="1858">
        <v>25</v>
      </c>
      <c r="AE60" s="1858">
        <v>1</v>
      </c>
      <c r="AF60" s="1837">
        <v>59</v>
      </c>
    </row>
    <row r="61" spans="1:32" ht="15" customHeight="1" thickBot="1">
      <c r="A61" s="1867"/>
      <c r="B61" s="1868"/>
      <c r="C61" s="1868"/>
      <c r="D61" s="1868"/>
      <c r="E61" s="1867"/>
      <c r="F61" s="1493"/>
      <c r="G61" s="1843" t="s">
        <v>1064</v>
      </c>
      <c r="H61" s="1844">
        <f t="shared" si="5"/>
        <v>368</v>
      </c>
      <c r="I61" s="1844">
        <f t="shared" si="10"/>
        <v>227</v>
      </c>
      <c r="J61" s="1845">
        <v>224</v>
      </c>
      <c r="K61" s="1846">
        <v>0</v>
      </c>
      <c r="L61" s="1845">
        <v>3</v>
      </c>
      <c r="M61" s="1847">
        <f t="shared" si="11"/>
        <v>20</v>
      </c>
      <c r="N61" s="1848">
        <v>0</v>
      </c>
      <c r="O61" s="1848">
        <v>7</v>
      </c>
      <c r="P61" s="1848">
        <v>13</v>
      </c>
      <c r="Q61" s="1859">
        <f t="shared" si="7"/>
        <v>85</v>
      </c>
      <c r="R61" s="1848">
        <v>0</v>
      </c>
      <c r="S61" s="1848">
        <v>0</v>
      </c>
      <c r="T61" s="1848">
        <v>0</v>
      </c>
      <c r="U61" s="1848">
        <v>34</v>
      </c>
      <c r="V61" s="1848">
        <v>0</v>
      </c>
      <c r="W61" s="1848">
        <v>18</v>
      </c>
      <c r="X61" s="1848">
        <v>7</v>
      </c>
      <c r="Y61" s="1848">
        <v>4</v>
      </c>
      <c r="Z61" s="1865">
        <v>3</v>
      </c>
      <c r="AA61" s="1865">
        <v>0</v>
      </c>
      <c r="AB61" s="1865">
        <v>13</v>
      </c>
      <c r="AC61" s="1848">
        <v>0</v>
      </c>
      <c r="AD61" s="1848">
        <v>6</v>
      </c>
      <c r="AE61" s="1848">
        <v>0</v>
      </c>
      <c r="AF61" s="1845">
        <v>36</v>
      </c>
    </row>
    <row r="62" spans="1:32" ht="15" customHeight="1">
      <c r="A62" s="1879"/>
      <c r="B62" s="1879"/>
      <c r="C62" s="1879"/>
      <c r="D62" s="1879"/>
      <c r="E62" s="1879"/>
      <c r="F62" s="1879"/>
      <c r="G62" s="1849"/>
      <c r="H62" s="1850"/>
      <c r="I62" s="1850"/>
      <c r="J62" s="1851"/>
      <c r="K62" s="1852"/>
      <c r="L62" s="1851"/>
      <c r="M62" s="1850"/>
      <c r="N62" s="1853"/>
      <c r="O62" s="1853"/>
      <c r="P62" s="1853"/>
      <c r="Q62" s="1850"/>
      <c r="R62" s="1850"/>
      <c r="S62" s="1851"/>
      <c r="T62" s="1852"/>
      <c r="U62" s="1851"/>
      <c r="V62" s="1850"/>
      <c r="W62" s="1853"/>
      <c r="X62" s="1853"/>
      <c r="Y62" s="1853"/>
    </row>
    <row r="63" spans="1:32" ht="15" customHeight="1">
      <c r="A63" s="1880"/>
      <c r="B63" s="1964"/>
      <c r="C63" s="1965"/>
      <c r="D63" s="1965"/>
      <c r="E63" s="1880"/>
      <c r="F63" s="1879"/>
      <c r="X63" s="138"/>
      <c r="Y63" s="138"/>
    </row>
    <row r="64" spans="1:32" ht="15" customHeight="1">
      <c r="A64" s="138"/>
      <c r="B64" s="138"/>
      <c r="C64" s="138"/>
      <c r="D64" s="138"/>
      <c r="E64" s="138"/>
      <c r="F64" s="1881" t="s">
        <v>1024</v>
      </c>
      <c r="X64" s="138"/>
      <c r="Y64" s="138"/>
    </row>
    <row r="65" spans="24:25" ht="15" customHeight="1">
      <c r="X65" s="1862"/>
      <c r="Y65" s="1862"/>
    </row>
    <row r="66" spans="24:25" ht="15" customHeight="1">
      <c r="X66" s="1864"/>
      <c r="Y66" s="1864"/>
    </row>
    <row r="67" spans="24:25" ht="15" customHeight="1">
      <c r="X67" s="138"/>
      <c r="Y67" s="138"/>
    </row>
    <row r="68" spans="24:25" ht="15" customHeight="1">
      <c r="X68" s="138"/>
      <c r="Y68" s="138"/>
    </row>
    <row r="69" spans="24:25" ht="15" customHeight="1">
      <c r="X69" s="138"/>
      <c r="Y69" s="138"/>
    </row>
    <row r="70" spans="24:25" ht="15" customHeight="1">
      <c r="X70" s="1864"/>
      <c r="Y70" s="1864"/>
    </row>
    <row r="71" spans="24:25" ht="15" customHeight="1">
      <c r="X71" s="138"/>
      <c r="Y71" s="138"/>
    </row>
    <row r="72" spans="24:25" ht="15" customHeight="1">
      <c r="X72" s="138"/>
      <c r="Y72" s="138"/>
    </row>
    <row r="73" spans="24:25" ht="15" customHeight="1">
      <c r="X73" s="138"/>
      <c r="Y73" s="138"/>
    </row>
    <row r="74" spans="24:25" ht="15" customHeight="1">
      <c r="X74" s="1864"/>
      <c r="Y74" s="1864"/>
    </row>
    <row r="75" spans="24:25" ht="15" customHeight="1">
      <c r="X75" s="1864"/>
      <c r="Y75" s="1864"/>
    </row>
    <row r="76" spans="24:25" ht="15" customHeight="1">
      <c r="X76" s="1864"/>
      <c r="Y76" s="1864"/>
    </row>
    <row r="77" spans="24:25" ht="15" customHeight="1">
      <c r="X77" s="1864"/>
      <c r="Y77" s="1864"/>
    </row>
    <row r="78" spans="24:25" ht="15" customHeight="1">
      <c r="X78" s="138"/>
      <c r="Y78" s="138"/>
    </row>
    <row r="79" spans="24:25" ht="15" customHeight="1">
      <c r="X79" s="138"/>
      <c r="Y79" s="138"/>
    </row>
    <row r="80" spans="24:25" ht="15" customHeight="1">
      <c r="X80" s="138"/>
      <c r="Y80" s="138"/>
    </row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</sheetData>
  <mergeCells count="11">
    <mergeCell ref="Z44:AE44"/>
    <mergeCell ref="AF44:AF45"/>
    <mergeCell ref="B63:D63"/>
    <mergeCell ref="A1:B1"/>
    <mergeCell ref="A3:F3"/>
    <mergeCell ref="D27:F27"/>
    <mergeCell ref="A30:F30"/>
    <mergeCell ref="H44:H45"/>
    <mergeCell ref="I44:L44"/>
    <mergeCell ref="M44:P44"/>
    <mergeCell ref="Q44:Y44"/>
  </mergeCells>
  <phoneticPr fontId="5"/>
  <printOptions horizontalCentered="1"/>
  <pageMargins left="0.6692913385826772" right="0.6692913385826772" top="0.59055118110236227" bottom="0.59055118110236227" header="0.27559055118110237" footer="0.15748031496062992"/>
  <pageSetup paperSize="9" scale="8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view="pageBreakPreview" topLeftCell="A34" zoomScale="90" zoomScaleNormal="100" zoomScaleSheetLayoutView="90" workbookViewId="0">
      <selection activeCell="H55" sqref="H55"/>
    </sheetView>
  </sheetViews>
  <sheetFormatPr defaultColWidth="9" defaultRowHeight="14"/>
  <cols>
    <col min="1" max="1" width="16" style="122" bestFit="1" customWidth="1"/>
    <col min="2" max="7" width="9" style="122"/>
    <col min="8" max="8" width="10.90625" style="122" customWidth="1"/>
    <col min="9" max="9" width="9" style="122"/>
    <col min="10" max="10" width="7.08984375" style="122" customWidth="1"/>
    <col min="11" max="11" width="2.6328125" style="122" customWidth="1"/>
    <col min="12" max="12" width="7" style="122" bestFit="1" customWidth="1"/>
    <col min="13" max="14" width="8.08984375" style="122" customWidth="1"/>
    <col min="15" max="18" width="15.26953125" style="122" customWidth="1"/>
    <col min="19" max="16384" width="9" style="122"/>
  </cols>
  <sheetData>
    <row r="1" spans="1:16" s="121" customFormat="1" ht="20.149999999999999" customHeight="1">
      <c r="A1" s="120"/>
    </row>
    <row r="2" spans="1:16" s="121" customFormat="1" ht="20.149999999999999" customHeight="1">
      <c r="A2" s="120"/>
    </row>
    <row r="3" spans="1:16" s="121" customFormat="1" ht="17.25" customHeight="1">
      <c r="A3" s="120"/>
    </row>
    <row r="4" spans="1:16" ht="14.25" customHeight="1"/>
    <row r="5" spans="1:16" ht="14.25" customHeight="1">
      <c r="B5" s="1978"/>
      <c r="C5" s="1978"/>
      <c r="D5" s="1978"/>
      <c r="E5" s="1978"/>
      <c r="F5" s="1978"/>
      <c r="G5" s="1978"/>
      <c r="H5" s="1978"/>
      <c r="I5" s="1978"/>
      <c r="J5" s="1978"/>
      <c r="K5" s="1978"/>
    </row>
    <row r="6" spans="1:16" ht="14.25" customHeight="1">
      <c r="F6" s="123"/>
    </row>
    <row r="7" spans="1:16" s="124" customFormat="1" ht="14.25" customHeight="1">
      <c r="K7" s="125"/>
    </row>
    <row r="8" spans="1:16" ht="14.25" customHeight="1">
      <c r="L8" s="1979"/>
      <c r="M8" s="1981" t="s">
        <v>138</v>
      </c>
      <c r="N8" s="1983" t="s">
        <v>139</v>
      </c>
      <c r="O8" s="1981" t="s">
        <v>140</v>
      </c>
      <c r="P8" s="1981" t="s">
        <v>141</v>
      </c>
    </row>
    <row r="9" spans="1:16" ht="14.25" customHeight="1">
      <c r="L9" s="1980"/>
      <c r="M9" s="1982"/>
      <c r="N9" s="1984"/>
      <c r="O9" s="1982"/>
      <c r="P9" s="1982"/>
    </row>
    <row r="10" spans="1:16" ht="14.25" customHeight="1">
      <c r="L10" s="126" t="s">
        <v>143</v>
      </c>
      <c r="M10" s="1257">
        <v>43006</v>
      </c>
      <c r="N10" s="1257">
        <v>1642</v>
      </c>
      <c r="O10" s="1257">
        <v>26593</v>
      </c>
      <c r="P10" s="1257">
        <v>2614</v>
      </c>
    </row>
    <row r="11" spans="1:16" ht="14.25" customHeight="1">
      <c r="L11" s="126" t="s">
        <v>144</v>
      </c>
      <c r="M11" s="1257">
        <v>45397</v>
      </c>
      <c r="N11" s="1257">
        <v>1535</v>
      </c>
      <c r="O11" s="1257">
        <v>28321</v>
      </c>
      <c r="P11" s="1257">
        <v>3247</v>
      </c>
    </row>
    <row r="12" spans="1:16" ht="14.25" customHeight="1">
      <c r="A12" s="127"/>
      <c r="L12" s="126" t="s">
        <v>171</v>
      </c>
      <c r="M12" s="1257">
        <v>47542</v>
      </c>
      <c r="N12" s="1257">
        <v>1340</v>
      </c>
      <c r="O12" s="1257">
        <v>31041</v>
      </c>
      <c r="P12" s="1257">
        <v>2273</v>
      </c>
    </row>
    <row r="13" spans="1:16" ht="14.25" customHeight="1">
      <c r="A13" s="128"/>
      <c r="L13" s="126" t="s">
        <v>910</v>
      </c>
      <c r="M13" s="1257">
        <v>50293</v>
      </c>
      <c r="N13" s="1257">
        <v>1075</v>
      </c>
      <c r="O13" s="1257">
        <v>33338</v>
      </c>
      <c r="P13" s="1257">
        <v>2774</v>
      </c>
    </row>
    <row r="14" spans="1:16" ht="14.25" customHeight="1">
      <c r="A14" s="128"/>
    </row>
    <row r="15" spans="1:16" ht="14.25" customHeight="1">
      <c r="A15" s="128"/>
    </row>
    <row r="16" spans="1:16" ht="14.25" customHeight="1">
      <c r="A16" s="128"/>
    </row>
    <row r="17" spans="1:28" ht="14.25" customHeight="1">
      <c r="A17" s="128"/>
    </row>
    <row r="18" spans="1:28" ht="14.25" customHeight="1">
      <c r="A18" s="128"/>
    </row>
    <row r="19" spans="1:28" ht="14.25" customHeight="1">
      <c r="A19" s="128"/>
    </row>
    <row r="20" spans="1:28" ht="14.25" customHeight="1">
      <c r="A20" s="129"/>
    </row>
    <row r="21" spans="1:28" ht="14.25" customHeight="1">
      <c r="A21" s="129"/>
    </row>
    <row r="22" spans="1:28" ht="14.25" customHeight="1">
      <c r="A22" s="127"/>
    </row>
    <row r="23" spans="1:28">
      <c r="A23" s="128"/>
    </row>
    <row r="26" spans="1:28">
      <c r="A26" s="129"/>
    </row>
    <row r="27" spans="1:28">
      <c r="A27" s="128"/>
    </row>
    <row r="28" spans="1:28" ht="17.25" customHeight="1"/>
    <row r="29" spans="1:28" ht="14.25" customHeight="1">
      <c r="L29" s="134"/>
      <c r="M29" s="134"/>
      <c r="N29" s="134"/>
      <c r="O29" s="134"/>
      <c r="P29" s="134"/>
      <c r="Q29" s="134"/>
      <c r="R29" s="134"/>
      <c r="S29" s="134"/>
      <c r="U29" s="1975" t="s">
        <v>683</v>
      </c>
      <c r="V29" s="1975"/>
      <c r="W29" s="1975"/>
      <c r="X29" s="1975"/>
      <c r="Y29" s="1975"/>
      <c r="Z29" s="1975"/>
    </row>
    <row r="30" spans="1:28">
      <c r="A30" s="129"/>
      <c r="L30" s="134"/>
      <c r="M30" s="134"/>
      <c r="N30" s="134"/>
      <c r="O30" s="134"/>
      <c r="P30" s="134"/>
      <c r="Q30" s="134"/>
      <c r="R30" s="134"/>
      <c r="S30" s="134"/>
      <c r="U30" s="1975"/>
      <c r="V30" s="1975"/>
      <c r="W30" s="1975"/>
      <c r="X30" s="1975"/>
      <c r="Y30" s="1975"/>
      <c r="Z30" s="1975"/>
    </row>
    <row r="31" spans="1:28">
      <c r="A31" s="129"/>
      <c r="L31" s="159"/>
      <c r="M31" s="159"/>
      <c r="N31" s="159"/>
      <c r="O31" s="159"/>
      <c r="P31" s="159"/>
      <c r="Q31" s="159"/>
      <c r="R31" s="159"/>
      <c r="S31" s="160"/>
      <c r="U31" s="1976"/>
      <c r="V31" s="1976"/>
      <c r="W31" s="1976"/>
      <c r="X31" s="1976"/>
      <c r="Y31" s="1976"/>
      <c r="Z31" s="1976"/>
    </row>
    <row r="32" spans="1:28" ht="31.5" customHeight="1">
      <c r="L32" s="130"/>
      <c r="M32" s="111" t="s">
        <v>145</v>
      </c>
      <c r="N32" s="111" t="s">
        <v>146</v>
      </c>
      <c r="O32" s="131" t="s">
        <v>685</v>
      </c>
      <c r="P32" s="131" t="s">
        <v>686</v>
      </c>
      <c r="Q32" s="131" t="s">
        <v>687</v>
      </c>
      <c r="R32" s="131" t="s">
        <v>688</v>
      </c>
      <c r="S32" s="132" t="s">
        <v>151</v>
      </c>
      <c r="U32" s="130"/>
      <c r="V32" s="111" t="s">
        <v>145</v>
      </c>
      <c r="W32" s="111" t="s">
        <v>146</v>
      </c>
      <c r="X32" s="131" t="s">
        <v>147</v>
      </c>
      <c r="Y32" s="131" t="s">
        <v>148</v>
      </c>
      <c r="Z32" s="131" t="s">
        <v>149</v>
      </c>
      <c r="AA32" s="131" t="s">
        <v>150</v>
      </c>
      <c r="AB32" s="132" t="s">
        <v>151</v>
      </c>
    </row>
    <row r="33" spans="1:28" ht="26">
      <c r="L33" s="126" t="s">
        <v>143</v>
      </c>
      <c r="M33" s="1258">
        <v>43478</v>
      </c>
      <c r="N33" s="1258">
        <v>1269</v>
      </c>
      <c r="O33" s="1258">
        <v>12350</v>
      </c>
      <c r="P33" s="1258">
        <v>12702</v>
      </c>
      <c r="Q33" s="1258">
        <v>2713</v>
      </c>
      <c r="R33" s="1258">
        <v>1283</v>
      </c>
      <c r="S33" s="1258">
        <v>60</v>
      </c>
      <c r="U33" s="126" t="s">
        <v>142</v>
      </c>
      <c r="V33" s="1258">
        <v>41562</v>
      </c>
      <c r="W33" s="1258">
        <v>1164</v>
      </c>
      <c r="X33" s="1258">
        <v>10438</v>
      </c>
      <c r="Y33" s="1258">
        <v>9489</v>
      </c>
      <c r="Z33" s="1258">
        <v>1788</v>
      </c>
      <c r="AA33" s="1258">
        <v>755</v>
      </c>
      <c r="AB33" s="1258">
        <v>101</v>
      </c>
    </row>
    <row r="34" spans="1:28" ht="26">
      <c r="A34" s="129"/>
      <c r="L34" s="126" t="s">
        <v>144</v>
      </c>
      <c r="M34" s="1258">
        <v>44940</v>
      </c>
      <c r="N34" s="1258">
        <v>1194</v>
      </c>
      <c r="O34" s="1258">
        <v>12644</v>
      </c>
      <c r="P34" s="1258">
        <v>14357</v>
      </c>
      <c r="Q34" s="1258">
        <v>3255</v>
      </c>
      <c r="R34" s="1258">
        <v>1992</v>
      </c>
      <c r="S34" s="1258">
        <v>117</v>
      </c>
      <c r="U34" s="126" t="s">
        <v>143</v>
      </c>
      <c r="V34" s="1258">
        <v>43857</v>
      </c>
      <c r="W34" s="1258">
        <v>1290</v>
      </c>
      <c r="X34" s="1258">
        <v>12466</v>
      </c>
      <c r="Y34" s="1258">
        <v>12777</v>
      </c>
      <c r="Z34" s="1258">
        <v>2721</v>
      </c>
      <c r="AA34" s="1258">
        <v>1291</v>
      </c>
      <c r="AB34" s="1258">
        <v>83</v>
      </c>
    </row>
    <row r="35" spans="1:28" ht="26">
      <c r="A35" s="1985" t="s">
        <v>178</v>
      </c>
      <c r="B35" s="1985"/>
      <c r="C35" s="1985"/>
      <c r="D35" s="1985"/>
      <c r="E35" s="1985"/>
      <c r="F35" s="1985"/>
      <c r="G35" s="1985"/>
      <c r="J35" s="1324" t="s">
        <v>1021</v>
      </c>
      <c r="L35" s="126" t="s">
        <v>171</v>
      </c>
      <c r="M35" s="1258">
        <v>46643</v>
      </c>
      <c r="N35" s="1258">
        <v>1326</v>
      </c>
      <c r="O35" s="1258">
        <v>12897</v>
      </c>
      <c r="P35" s="1258">
        <v>15251</v>
      </c>
      <c r="Q35" s="1258">
        <v>3731</v>
      </c>
      <c r="R35" s="1258">
        <v>2242</v>
      </c>
      <c r="S35" s="1258">
        <v>106</v>
      </c>
      <c r="U35" s="126" t="s">
        <v>144</v>
      </c>
      <c r="V35" s="1258">
        <v>44940</v>
      </c>
      <c r="W35" s="1258">
        <v>1194</v>
      </c>
      <c r="X35" s="1258">
        <v>12644</v>
      </c>
      <c r="Y35" s="1258">
        <v>14357</v>
      </c>
      <c r="Z35" s="1258">
        <v>3255</v>
      </c>
      <c r="AA35" s="1258">
        <v>1992</v>
      </c>
      <c r="AB35" s="1258">
        <v>117</v>
      </c>
    </row>
    <row r="36" spans="1:28" ht="26">
      <c r="L36" s="126" t="s">
        <v>911</v>
      </c>
      <c r="M36" s="1258">
        <v>49016</v>
      </c>
      <c r="N36" s="1258">
        <v>1182</v>
      </c>
      <c r="O36" s="1258">
        <v>14453</v>
      </c>
      <c r="P36" s="1258">
        <v>16443</v>
      </c>
      <c r="Q36" s="1258">
        <v>3726</v>
      </c>
      <c r="R36" s="1258">
        <v>2601</v>
      </c>
      <c r="S36" s="1258">
        <v>59</v>
      </c>
      <c r="U36" s="126" t="s">
        <v>171</v>
      </c>
      <c r="V36" s="1258"/>
      <c r="W36" s="1258"/>
      <c r="X36" s="1258"/>
      <c r="Y36" s="1258"/>
      <c r="Z36" s="1258"/>
      <c r="AA36" s="1258"/>
      <c r="AB36" s="1258">
        <v>112</v>
      </c>
    </row>
    <row r="38" spans="1:28" ht="15.75" customHeight="1"/>
    <row r="39" spans="1:28" ht="14.25" customHeight="1">
      <c r="B39" s="840"/>
      <c r="C39" s="840"/>
      <c r="D39" s="840"/>
      <c r="E39" s="840"/>
      <c r="F39" s="840"/>
      <c r="G39" s="840"/>
      <c r="H39" s="840"/>
      <c r="I39" s="840"/>
    </row>
    <row r="40" spans="1:28" ht="14.25" customHeight="1">
      <c r="E40" s="133"/>
      <c r="L40" s="134"/>
    </row>
    <row r="41" spans="1:28" ht="14.25" customHeight="1"/>
    <row r="42" spans="1:28" ht="14.25" customHeight="1"/>
    <row r="43" spans="1:28" ht="14.25" customHeight="1"/>
    <row r="44" spans="1:28" ht="14.25" customHeight="1"/>
    <row r="45" spans="1:28" ht="27.75" customHeight="1"/>
    <row r="46" spans="1:28" ht="27.75" customHeight="1"/>
    <row r="47" spans="1:28" ht="21">
      <c r="J47" s="840"/>
      <c r="K47" s="840"/>
    </row>
    <row r="48" spans="1:28" ht="5.15" customHeight="1"/>
    <row r="53" spans="1:19">
      <c r="L53" s="135"/>
      <c r="M53" s="135"/>
      <c r="N53" s="135"/>
      <c r="O53" s="135"/>
      <c r="P53" s="135"/>
      <c r="Q53" s="135"/>
      <c r="R53" s="135"/>
      <c r="S53" s="135"/>
    </row>
    <row r="54" spans="1:19" s="135" customFormat="1">
      <c r="A54" s="136"/>
      <c r="I54" s="105"/>
      <c r="L54" s="122"/>
      <c r="M54" s="122"/>
      <c r="N54" s="122"/>
      <c r="O54" s="122"/>
      <c r="P54" s="122"/>
      <c r="Q54" s="122"/>
      <c r="R54" s="122"/>
      <c r="S54" s="122"/>
    </row>
    <row r="55" spans="1:19">
      <c r="J55" s="119" t="s">
        <v>1022</v>
      </c>
      <c r="L55" s="104"/>
      <c r="M55" s="104"/>
      <c r="N55" s="104"/>
      <c r="O55" s="104"/>
      <c r="P55" s="104"/>
      <c r="Q55" s="104"/>
      <c r="R55" s="104"/>
      <c r="S55" s="104"/>
    </row>
    <row r="56" spans="1:19" s="104" customFormat="1">
      <c r="A56" s="1977"/>
      <c r="B56" s="1977"/>
      <c r="C56" s="1977"/>
      <c r="D56" s="1977"/>
      <c r="E56" s="1977"/>
      <c r="F56" s="1977"/>
      <c r="G56" s="1977"/>
      <c r="L56" s="122"/>
      <c r="M56" s="122"/>
      <c r="N56" s="122"/>
      <c r="O56" s="122"/>
      <c r="P56" s="122"/>
      <c r="Q56" s="122"/>
      <c r="R56" s="122"/>
      <c r="S56" s="122"/>
    </row>
    <row r="57" spans="1:19">
      <c r="A57" s="1977"/>
      <c r="B57" s="1977"/>
      <c r="C57" s="1977"/>
      <c r="D57" s="1977"/>
      <c r="E57" s="1977"/>
      <c r="F57" s="1977"/>
      <c r="G57" s="1977"/>
    </row>
    <row r="58" spans="1:19">
      <c r="J58" s="65"/>
      <c r="K58" s="65"/>
    </row>
    <row r="59" spans="1:19">
      <c r="J59" s="65"/>
      <c r="K59" s="65"/>
    </row>
  </sheetData>
  <mergeCells count="10">
    <mergeCell ref="U29:Z31"/>
    <mergeCell ref="A56:G56"/>
    <mergeCell ref="A57:G57"/>
    <mergeCell ref="B5:K5"/>
    <mergeCell ref="L8:L9"/>
    <mergeCell ref="M8:M9"/>
    <mergeCell ref="N8:N9"/>
    <mergeCell ref="O8:O9"/>
    <mergeCell ref="P8:P9"/>
    <mergeCell ref="A35:G35"/>
  </mergeCells>
  <phoneticPr fontId="5"/>
  <printOptions horizontalCentered="1"/>
  <pageMargins left="0.74803149606299213" right="0.6692913385826772" top="0.59055118110236227" bottom="0.47244094488188981" header="0.51181102362204722" footer="0.51181102362204722"/>
  <pageSetup paperSize="9" scale="86" orientation="portrait" r:id="rId1"/>
  <headerFooter alignWithMargins="0"/>
  <colBreaks count="2" manualBreakCount="2">
    <brk id="10" max="47" man="1"/>
    <brk id="1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view="pageBreakPreview" topLeftCell="A4" zoomScaleNormal="100" zoomScaleSheetLayoutView="100" workbookViewId="0">
      <selection activeCell="H60" sqref="H60"/>
    </sheetView>
  </sheetViews>
  <sheetFormatPr defaultRowHeight="13"/>
  <cols>
    <col min="1" max="1" width="14.08984375" customWidth="1"/>
    <col min="11" max="11" width="11" bestFit="1" customWidth="1"/>
    <col min="12" max="13" width="10.36328125" bestFit="1" customWidth="1"/>
    <col min="14" max="15" width="11.453125" bestFit="1" customWidth="1"/>
  </cols>
  <sheetData>
    <row r="1" spans="1:15" ht="20.149999999999999" customHeight="1"/>
    <row r="2" spans="1:15" ht="20.149999999999999" customHeight="1">
      <c r="A2" s="41"/>
      <c r="K2" s="42"/>
    </row>
    <row r="3" spans="1:15" ht="21.75" customHeight="1">
      <c r="A3" s="43"/>
      <c r="K3" t="s">
        <v>75</v>
      </c>
    </row>
    <row r="4" spans="1:15" ht="26">
      <c r="K4" s="44"/>
      <c r="L4" s="45" t="s">
        <v>76</v>
      </c>
      <c r="M4" s="45" t="s">
        <v>77</v>
      </c>
      <c r="N4" s="46" t="s">
        <v>78</v>
      </c>
      <c r="O4" s="46" t="s">
        <v>161</v>
      </c>
    </row>
    <row r="5" spans="1:15">
      <c r="K5" s="47" t="s">
        <v>79</v>
      </c>
      <c r="L5" s="1249">
        <v>6600</v>
      </c>
      <c r="M5" s="1249">
        <v>5670</v>
      </c>
      <c r="N5" s="1250">
        <v>4366</v>
      </c>
      <c r="O5" s="1250">
        <v>3718</v>
      </c>
    </row>
    <row r="6" spans="1:15">
      <c r="K6" s="48" t="s">
        <v>80</v>
      </c>
      <c r="L6" s="1251">
        <v>1441</v>
      </c>
      <c r="M6" s="1251">
        <v>1448</v>
      </c>
      <c r="N6" s="1252">
        <v>1477</v>
      </c>
      <c r="O6" s="1252">
        <v>1330</v>
      </c>
    </row>
    <row r="7" spans="1:15">
      <c r="K7" s="48" t="s">
        <v>81</v>
      </c>
      <c r="L7" s="1251">
        <v>411</v>
      </c>
      <c r="M7" s="1251">
        <v>336</v>
      </c>
      <c r="N7" s="1252">
        <v>200</v>
      </c>
      <c r="O7" s="1252">
        <v>133</v>
      </c>
    </row>
    <row r="8" spans="1:15">
      <c r="K8" s="49" t="s">
        <v>82</v>
      </c>
      <c r="L8" s="1253">
        <v>5451</v>
      </c>
      <c r="M8" s="1253">
        <v>4440</v>
      </c>
      <c r="N8" s="1254">
        <v>3374</v>
      </c>
      <c r="O8" s="1254">
        <v>2532</v>
      </c>
    </row>
    <row r="9" spans="1:15">
      <c r="K9" s="49" t="s">
        <v>83</v>
      </c>
      <c r="L9" s="1255">
        <v>2080</v>
      </c>
      <c r="M9" s="1253">
        <v>2441</v>
      </c>
      <c r="N9" s="1254">
        <v>2652</v>
      </c>
      <c r="O9" s="1254">
        <v>2531</v>
      </c>
    </row>
    <row r="10" spans="1:15" ht="13.5" customHeight="1">
      <c r="K10" s="47" t="s">
        <v>84</v>
      </c>
      <c r="L10" s="1249">
        <f>SUM(L6:L9)</f>
        <v>9383</v>
      </c>
      <c r="M10" s="1249">
        <f t="shared" ref="M10:O10" si="0">SUM(M6:M9)</f>
        <v>8665</v>
      </c>
      <c r="N10" s="1249">
        <f t="shared" si="0"/>
        <v>7703</v>
      </c>
      <c r="O10" s="1249">
        <f t="shared" si="0"/>
        <v>6526</v>
      </c>
    </row>
    <row r="17" spans="1:9" ht="13.5" customHeight="1"/>
    <row r="29" spans="1:9" s="50" customFormat="1" ht="6.75" customHeight="1">
      <c r="A29" s="1986"/>
      <c r="B29" s="1986"/>
      <c r="C29" s="1986"/>
      <c r="D29" s="1986"/>
      <c r="E29" s="1986"/>
      <c r="F29" s="1986"/>
      <c r="G29" s="1986"/>
      <c r="H29" s="1986"/>
      <c r="I29" s="1986"/>
    </row>
    <row r="30" spans="1:9" s="50" customFormat="1" ht="12">
      <c r="A30" s="1987" t="s">
        <v>672</v>
      </c>
      <c r="B30" s="1987"/>
      <c r="C30" s="1987"/>
      <c r="D30" s="1987"/>
      <c r="E30" s="1987"/>
      <c r="F30" s="1987"/>
      <c r="G30" s="1987"/>
      <c r="H30" s="1987"/>
      <c r="I30" s="1987"/>
    </row>
    <row r="31" spans="1:9" s="50" customFormat="1" ht="12">
      <c r="A31" s="1987" t="s">
        <v>166</v>
      </c>
      <c r="B31" s="1987"/>
      <c r="C31" s="1987"/>
      <c r="D31" s="1987"/>
      <c r="E31" s="1987"/>
      <c r="F31" s="1987"/>
      <c r="G31" s="1987"/>
      <c r="H31" s="1987"/>
      <c r="I31" s="1987"/>
    </row>
    <row r="32" spans="1:9" s="50" customFormat="1" ht="12">
      <c r="A32" s="1987" t="s">
        <v>167</v>
      </c>
      <c r="B32" s="1987"/>
      <c r="C32" s="1987"/>
      <c r="D32" s="1987"/>
      <c r="E32" s="1987"/>
      <c r="F32" s="1987"/>
      <c r="G32" s="1987"/>
      <c r="H32" s="1987"/>
      <c r="I32" s="1987"/>
    </row>
    <row r="33" spans="1:15" s="50" customFormat="1" ht="12" customHeight="1">
      <c r="A33" s="1987" t="s">
        <v>168</v>
      </c>
      <c r="B33" s="1987"/>
      <c r="C33" s="1987"/>
      <c r="D33" s="1987"/>
      <c r="E33" s="1987"/>
      <c r="F33" s="1987"/>
      <c r="G33" s="1987"/>
      <c r="H33" s="1987"/>
      <c r="I33" s="1987"/>
      <c r="K33"/>
      <c r="L33"/>
      <c r="M33"/>
      <c r="N33"/>
      <c r="O33"/>
    </row>
    <row r="34" spans="1:15" s="50" customFormat="1">
      <c r="A34" s="1986"/>
      <c r="B34" s="1986"/>
      <c r="C34" s="1986"/>
      <c r="D34" s="1986"/>
      <c r="E34" s="1986"/>
      <c r="F34" s="1986"/>
      <c r="G34" s="1986"/>
      <c r="H34" s="1986"/>
      <c r="I34" s="1986"/>
      <c r="K34"/>
      <c r="L34"/>
      <c r="M34"/>
      <c r="N34"/>
      <c r="O34"/>
    </row>
    <row r="35" spans="1:15" s="50" customFormat="1">
      <c r="A35" s="51"/>
      <c r="B35" s="51"/>
      <c r="C35" s="51"/>
      <c r="D35" s="51"/>
      <c r="E35" s="51"/>
      <c r="F35" s="51"/>
      <c r="G35" s="51"/>
      <c r="K35"/>
      <c r="L35"/>
      <c r="M35"/>
      <c r="N35"/>
      <c r="O35"/>
    </row>
    <row r="40" spans="1:15">
      <c r="A40" t="s">
        <v>673</v>
      </c>
      <c r="K40" t="s">
        <v>674</v>
      </c>
    </row>
    <row r="41" spans="1:15" ht="26">
      <c r="K41" s="52"/>
      <c r="L41" s="53" t="s">
        <v>162</v>
      </c>
      <c r="M41" s="54" t="s">
        <v>163</v>
      </c>
    </row>
    <row r="42" spans="1:15">
      <c r="K42" s="52" t="s">
        <v>85</v>
      </c>
      <c r="L42" s="1256">
        <v>349</v>
      </c>
      <c r="M42" s="1256">
        <v>329</v>
      </c>
    </row>
    <row r="43" spans="1:15">
      <c r="K43" s="52" t="s">
        <v>86</v>
      </c>
      <c r="L43" s="1256">
        <v>1425</v>
      </c>
      <c r="M43" s="1256">
        <v>1202</v>
      </c>
    </row>
    <row r="44" spans="1:15">
      <c r="K44" s="52" t="s">
        <v>675</v>
      </c>
      <c r="L44" s="1256">
        <v>595</v>
      </c>
      <c r="M44" s="1256">
        <v>623</v>
      </c>
    </row>
    <row r="45" spans="1:15">
      <c r="K45" s="52" t="s">
        <v>87</v>
      </c>
      <c r="L45" s="1256">
        <v>1099</v>
      </c>
      <c r="M45" s="1256">
        <v>1163</v>
      </c>
    </row>
    <row r="46" spans="1:15">
      <c r="K46" s="52" t="s">
        <v>88</v>
      </c>
      <c r="L46" s="1256">
        <v>2571</v>
      </c>
      <c r="M46" s="1256">
        <v>3002</v>
      </c>
    </row>
    <row r="47" spans="1:15">
      <c r="K47" s="52"/>
      <c r="L47" s="55">
        <f>SUM(L42:L46)</f>
        <v>6039</v>
      </c>
      <c r="M47" s="55">
        <f>SUM(M42:M46)</f>
        <v>6319</v>
      </c>
    </row>
    <row r="48" spans="1:15" ht="13.5" thickBot="1"/>
    <row r="49" spans="5:16">
      <c r="K49" s="1882" t="s">
        <v>639</v>
      </c>
      <c r="L49" s="1883">
        <v>1995</v>
      </c>
      <c r="M49" s="1884">
        <v>2000</v>
      </c>
      <c r="N49" s="1884">
        <v>2005</v>
      </c>
      <c r="O49" s="1884">
        <v>2010</v>
      </c>
      <c r="P49" s="1885">
        <v>2015</v>
      </c>
    </row>
    <row r="50" spans="5:16">
      <c r="K50" s="1886" t="s">
        <v>1088</v>
      </c>
      <c r="L50" s="1887" t="s">
        <v>1089</v>
      </c>
      <c r="M50" s="1888" t="s">
        <v>1090</v>
      </c>
      <c r="N50" s="1889" t="s">
        <v>1091</v>
      </c>
      <c r="O50" s="1889" t="s">
        <v>1092</v>
      </c>
      <c r="P50" s="1890" t="s">
        <v>1093</v>
      </c>
    </row>
    <row r="51" spans="5:16">
      <c r="K51" s="1891" t="s">
        <v>1094</v>
      </c>
      <c r="L51" s="1892">
        <v>21606</v>
      </c>
      <c r="M51" s="1893">
        <v>35398</v>
      </c>
      <c r="N51" s="1893">
        <v>22880</v>
      </c>
      <c r="O51" s="1894">
        <v>17061</v>
      </c>
      <c r="P51" s="1895">
        <v>12358</v>
      </c>
    </row>
    <row r="52" spans="5:16" ht="24">
      <c r="K52" s="1896" t="s">
        <v>1095</v>
      </c>
      <c r="L52" s="1897">
        <v>2526</v>
      </c>
      <c r="M52" s="637">
        <v>3754</v>
      </c>
      <c r="N52" s="1898">
        <v>1927</v>
      </c>
      <c r="O52" s="1899">
        <v>1173</v>
      </c>
      <c r="P52" s="1900">
        <v>678</v>
      </c>
    </row>
    <row r="53" spans="5:16" ht="24">
      <c r="K53" s="1896" t="s">
        <v>1096</v>
      </c>
      <c r="L53" s="1897">
        <v>1375</v>
      </c>
      <c r="M53" s="637">
        <v>1996</v>
      </c>
      <c r="N53" s="1898">
        <v>1229</v>
      </c>
      <c r="O53" s="1901">
        <v>732</v>
      </c>
      <c r="P53" s="1902">
        <v>413</v>
      </c>
    </row>
    <row r="54" spans="5:16" ht="24">
      <c r="K54" s="1896" t="s">
        <v>1097</v>
      </c>
      <c r="L54" s="1897">
        <v>1346</v>
      </c>
      <c r="M54" s="637">
        <v>1992</v>
      </c>
      <c r="N54" s="1903">
        <v>1185</v>
      </c>
      <c r="O54" s="1899">
        <v>792</v>
      </c>
      <c r="P54" s="1900">
        <v>437</v>
      </c>
    </row>
    <row r="55" spans="5:16" ht="24">
      <c r="K55" s="1896" t="s">
        <v>1098</v>
      </c>
      <c r="L55" s="1897">
        <v>904</v>
      </c>
      <c r="M55" s="637">
        <v>1634</v>
      </c>
      <c r="N55" s="1903">
        <v>1009</v>
      </c>
      <c r="O55" s="1899">
        <v>605</v>
      </c>
      <c r="P55" s="1900">
        <v>399</v>
      </c>
    </row>
    <row r="56" spans="5:16" ht="24">
      <c r="I56" s="164" t="s">
        <v>1020</v>
      </c>
      <c r="K56" s="1896" t="s">
        <v>1099</v>
      </c>
      <c r="L56" s="1897">
        <v>880</v>
      </c>
      <c r="M56" s="637">
        <v>1253</v>
      </c>
      <c r="N56" s="1903">
        <v>913</v>
      </c>
      <c r="O56" s="1899">
        <v>600</v>
      </c>
      <c r="P56" s="1900">
        <v>400</v>
      </c>
    </row>
    <row r="57" spans="5:16" ht="24">
      <c r="K57" s="1896" t="s">
        <v>1100</v>
      </c>
      <c r="L57" s="1897">
        <v>1106</v>
      </c>
      <c r="M57" s="637">
        <v>1507</v>
      </c>
      <c r="N57" s="1903">
        <v>786</v>
      </c>
      <c r="O57" s="637">
        <v>650</v>
      </c>
      <c r="P57" s="638">
        <v>464</v>
      </c>
    </row>
    <row r="58" spans="5:16" s="165" customFormat="1" ht="25.5" customHeight="1">
      <c r="E58" s="163"/>
      <c r="F58" s="163"/>
      <c r="G58" s="163"/>
      <c r="H58" s="163"/>
      <c r="I58" s="164"/>
      <c r="J58" s="164"/>
      <c r="K58" s="1896" t="s">
        <v>1101</v>
      </c>
      <c r="L58" s="1897">
        <v>1484</v>
      </c>
      <c r="M58" s="637">
        <v>1981</v>
      </c>
      <c r="N58" s="1903">
        <v>1035</v>
      </c>
      <c r="O58" s="637">
        <v>643</v>
      </c>
      <c r="P58" s="638">
        <v>514</v>
      </c>
    </row>
    <row r="59" spans="5:16" ht="24">
      <c r="K59" s="1896" t="s">
        <v>1102</v>
      </c>
      <c r="L59" s="1897">
        <v>1756</v>
      </c>
      <c r="M59" s="637">
        <v>2464</v>
      </c>
      <c r="N59" s="1903">
        <v>1387</v>
      </c>
      <c r="O59" s="637">
        <v>833</v>
      </c>
      <c r="P59" s="638">
        <v>514</v>
      </c>
    </row>
    <row r="60" spans="5:16" ht="24">
      <c r="K60" s="1896" t="s">
        <v>1103</v>
      </c>
      <c r="L60" s="1897">
        <v>1475</v>
      </c>
      <c r="M60" s="637">
        <v>2890</v>
      </c>
      <c r="N60" s="1903">
        <v>1799</v>
      </c>
      <c r="O60" s="637">
        <v>1139</v>
      </c>
      <c r="P60" s="638">
        <v>704</v>
      </c>
    </row>
    <row r="61" spans="5:16" ht="24">
      <c r="K61" s="1896" t="s">
        <v>1104</v>
      </c>
      <c r="L61" s="1897">
        <v>1385</v>
      </c>
      <c r="M61" s="637">
        <v>2451</v>
      </c>
      <c r="N61" s="1898">
        <v>2029</v>
      </c>
      <c r="O61" s="637">
        <v>1510</v>
      </c>
      <c r="P61" s="638">
        <v>957</v>
      </c>
    </row>
    <row r="62" spans="5:16" ht="24">
      <c r="K62" s="1896" t="s">
        <v>1105</v>
      </c>
      <c r="L62" s="1897">
        <v>1727</v>
      </c>
      <c r="M62" s="637">
        <v>2420</v>
      </c>
      <c r="N62" s="1898">
        <v>1725</v>
      </c>
      <c r="O62" s="637">
        <v>1788</v>
      </c>
      <c r="P62" s="638">
        <v>1305</v>
      </c>
    </row>
    <row r="63" spans="5:16" ht="24">
      <c r="K63" s="1896" t="s">
        <v>1106</v>
      </c>
      <c r="L63" s="1897">
        <v>1713</v>
      </c>
      <c r="M63" s="637">
        <v>3040</v>
      </c>
      <c r="N63" s="1898">
        <v>1687</v>
      </c>
      <c r="O63" s="637">
        <v>1449</v>
      </c>
      <c r="P63" s="638">
        <v>1524</v>
      </c>
    </row>
    <row r="64" spans="5:16" ht="24">
      <c r="K64" s="1896" t="s">
        <v>1107</v>
      </c>
      <c r="L64" s="1897">
        <v>3929</v>
      </c>
      <c r="M64" s="637">
        <v>8016</v>
      </c>
      <c r="N64" s="1898">
        <v>6169</v>
      </c>
      <c r="O64" s="637">
        <v>5147</v>
      </c>
      <c r="P64" s="638">
        <v>4049</v>
      </c>
    </row>
    <row r="65" spans="11:16" ht="13.5" thickBot="1">
      <c r="K65" s="1904"/>
      <c r="L65" s="1905"/>
      <c r="M65" s="1906"/>
      <c r="N65" s="1906"/>
      <c r="O65" s="1906"/>
      <c r="P65" s="1907"/>
    </row>
    <row r="66" spans="11:16">
      <c r="L66" s="1908">
        <f>SUM(L64:L65)</f>
        <v>3929</v>
      </c>
      <c r="M66" s="1908">
        <f t="shared" ref="M66:P66" si="1">SUM(M64:M65)</f>
        <v>8016</v>
      </c>
      <c r="N66" s="1908">
        <f t="shared" si="1"/>
        <v>6169</v>
      </c>
      <c r="O66" s="1908">
        <f t="shared" si="1"/>
        <v>5147</v>
      </c>
      <c r="P66" s="1908">
        <f t="shared" si="1"/>
        <v>4049</v>
      </c>
    </row>
  </sheetData>
  <mergeCells count="6">
    <mergeCell ref="A34:I34"/>
    <mergeCell ref="A29:I29"/>
    <mergeCell ref="A30:I30"/>
    <mergeCell ref="A31:I31"/>
    <mergeCell ref="A32:I32"/>
    <mergeCell ref="A33:I33"/>
  </mergeCells>
  <phoneticPr fontId="5"/>
  <printOptions horizontalCentered="1"/>
  <pageMargins left="0.70866141732283472" right="0.70866141732283472" top="0.74803149606299213" bottom="0.74803149606299213" header="0.51181102362204722" footer="0.51181102362204722"/>
  <pageSetup paperSize="9" scale="9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59"/>
  <sheetViews>
    <sheetView view="pageBreakPreview" zoomScale="110" zoomScaleNormal="100" zoomScaleSheetLayoutView="110" workbookViewId="0">
      <selection activeCell="F28" sqref="F28"/>
    </sheetView>
  </sheetViews>
  <sheetFormatPr defaultColWidth="10.7265625" defaultRowHeight="14"/>
  <cols>
    <col min="1" max="1" width="3.6328125" style="60" customWidth="1"/>
    <col min="2" max="2" width="23.26953125" style="60" customWidth="1"/>
    <col min="3" max="4" width="9.36328125" style="60" customWidth="1"/>
    <col min="5" max="5" width="3" style="60" customWidth="1"/>
    <col min="6" max="6" width="23.26953125" style="60" customWidth="1"/>
    <col min="7" max="8" width="9.36328125" style="60" customWidth="1"/>
    <col min="9" max="9" width="7.90625" style="60" bestFit="1" customWidth="1"/>
    <col min="10" max="10" width="7.90625" style="60" customWidth="1"/>
    <col min="11" max="11" width="9.453125" style="60" customWidth="1"/>
    <col min="12" max="13" width="6.36328125" style="60" bestFit="1" customWidth="1"/>
    <col min="14" max="16" width="6.6328125" style="60" bestFit="1" customWidth="1"/>
    <col min="17" max="17" width="8.6328125" style="60" customWidth="1"/>
    <col min="18" max="18" width="12.453125" style="60" bestFit="1" customWidth="1"/>
    <col min="19" max="16384" width="10.7265625" style="60"/>
  </cols>
  <sheetData>
    <row r="1" spans="1:17" s="57" customFormat="1" ht="20.149999999999999" customHeight="1">
      <c r="A1" s="56"/>
      <c r="B1" s="56"/>
      <c r="D1" s="58"/>
      <c r="E1" s="58"/>
      <c r="F1" s="58"/>
      <c r="G1" s="59"/>
      <c r="H1" s="59"/>
      <c r="I1" s="59"/>
      <c r="J1" s="59"/>
      <c r="K1" s="59"/>
      <c r="L1" s="59"/>
      <c r="M1" s="59"/>
    </row>
    <row r="2" spans="1:17" s="57" customFormat="1" ht="20.149999999999999" customHeight="1">
      <c r="A2" s="56"/>
      <c r="B2" s="56"/>
      <c r="D2" s="58"/>
      <c r="E2" s="58"/>
      <c r="F2" s="58"/>
      <c r="G2" s="59"/>
      <c r="H2" s="59"/>
      <c r="I2" s="59"/>
      <c r="J2" s="59"/>
      <c r="K2" s="59"/>
      <c r="L2" s="59"/>
      <c r="M2" s="59"/>
    </row>
    <row r="3" spans="1:17" ht="20.149999999999999" customHeight="1">
      <c r="C3" s="1989"/>
      <c r="D3" s="1989"/>
      <c r="E3" s="1989"/>
      <c r="F3" s="1989"/>
      <c r="K3" s="157" t="s">
        <v>175</v>
      </c>
      <c r="L3" s="157"/>
      <c r="M3" s="60" t="s">
        <v>176</v>
      </c>
    </row>
    <row r="4" spans="1:17" ht="15.75" customHeight="1">
      <c r="C4" s="61"/>
      <c r="D4" s="61"/>
      <c r="E4" s="61"/>
      <c r="F4" s="62"/>
      <c r="H4" s="61"/>
      <c r="I4" s="61"/>
      <c r="J4" s="61"/>
      <c r="K4" s="61"/>
      <c r="L4" s="61"/>
      <c r="M4" s="61"/>
      <c r="N4" s="158"/>
    </row>
    <row r="5" spans="1:17" ht="15.75" customHeight="1">
      <c r="C5" s="1989"/>
      <c r="D5" s="1989"/>
      <c r="E5" s="1989"/>
      <c r="F5" s="1989"/>
    </row>
    <row r="6" spans="1:17" s="65" customFormat="1" ht="15.75" customHeight="1">
      <c r="A6" s="63"/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7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M7" s="67"/>
    </row>
    <row r="8" spans="1:17" s="66" customFormat="1" ht="26.25" customHeight="1">
      <c r="K8" s="68"/>
      <c r="L8" s="69" t="s">
        <v>173</v>
      </c>
      <c r="M8" s="69" t="s">
        <v>89</v>
      </c>
      <c r="N8" s="69" t="s">
        <v>90</v>
      </c>
      <c r="O8" s="69" t="s">
        <v>91</v>
      </c>
      <c r="P8" s="69" t="s">
        <v>676</v>
      </c>
    </row>
    <row r="9" spans="1:17" ht="15.75" customHeight="1">
      <c r="K9" s="68" t="s">
        <v>92</v>
      </c>
      <c r="L9" s="70">
        <v>70648</v>
      </c>
      <c r="M9" s="70">
        <v>75762</v>
      </c>
      <c r="N9" s="70">
        <v>83193</v>
      </c>
      <c r="O9" s="70">
        <v>86871</v>
      </c>
      <c r="P9" s="70">
        <v>87929</v>
      </c>
      <c r="Q9" s="65" t="s">
        <v>807</v>
      </c>
    </row>
    <row r="10" spans="1:17" ht="15.75" customHeight="1">
      <c r="K10" s="68" t="s">
        <v>93</v>
      </c>
      <c r="L10" s="1449">
        <v>6918</v>
      </c>
      <c r="M10" s="1449">
        <v>7002</v>
      </c>
      <c r="N10" s="1449">
        <v>7373</v>
      </c>
      <c r="O10" s="1449">
        <v>7087</v>
      </c>
      <c r="P10" s="1449">
        <v>7153</v>
      </c>
      <c r="Q10" s="65" t="s">
        <v>808</v>
      </c>
    </row>
    <row r="11" spans="1:17" ht="15.75" customHeight="1">
      <c r="K11" s="66"/>
      <c r="L11" s="1493"/>
      <c r="M11" s="1493"/>
      <c r="N11" s="1493"/>
      <c r="O11" s="1493"/>
      <c r="P11" s="1493"/>
      <c r="Q11" s="65"/>
    </row>
    <row r="12" spans="1:17" ht="15.75" customHeight="1"/>
    <row r="13" spans="1:17" ht="15.75" customHeight="1"/>
    <row r="14" spans="1:17" ht="15.75" customHeight="1"/>
    <row r="15" spans="1:17" ht="15.75" customHeight="1">
      <c r="K15" s="60" t="s">
        <v>174</v>
      </c>
      <c r="N15" s="71"/>
    </row>
    <row r="16" spans="1:17" ht="15.75" customHeight="1">
      <c r="N16" s="71"/>
    </row>
    <row r="17" spans="1:14" ht="15.75" customHeight="1">
      <c r="N17" s="71"/>
    </row>
    <row r="18" spans="1:14" ht="15.75" customHeight="1">
      <c r="N18" s="71"/>
    </row>
    <row r="19" spans="1:14" ht="15.75" customHeight="1">
      <c r="I19" s="1490" t="s">
        <v>1019</v>
      </c>
      <c r="N19" s="71"/>
    </row>
    <row r="20" spans="1:14" ht="14.25" customHeight="1">
      <c r="A20" s="1992" t="s">
        <v>813</v>
      </c>
      <c r="B20" s="1992"/>
      <c r="C20" s="1992"/>
      <c r="D20" s="1992"/>
      <c r="E20" s="1992"/>
      <c r="F20" s="1992"/>
      <c r="I20" s="1446"/>
    </row>
    <row r="21" spans="1:14" ht="14.25" customHeight="1">
      <c r="A21" s="1992" t="s">
        <v>814</v>
      </c>
      <c r="B21" s="1992"/>
      <c r="C21" s="1992"/>
      <c r="D21" s="1992"/>
      <c r="E21" s="1992"/>
      <c r="F21" s="1491"/>
      <c r="G21" s="1491"/>
      <c r="H21" s="1491"/>
      <c r="I21" s="1491"/>
    </row>
    <row r="22" spans="1:14" ht="14.25" customHeight="1">
      <c r="B22" s="1491"/>
      <c r="C22" s="1491"/>
      <c r="D22" s="1491"/>
      <c r="E22" s="1491"/>
      <c r="F22" s="1491"/>
      <c r="G22" s="1491"/>
      <c r="H22" s="1491"/>
      <c r="I22" s="1491"/>
    </row>
    <row r="23" spans="1:14">
      <c r="A23" s="72"/>
      <c r="B23" s="72"/>
      <c r="C23" s="72"/>
      <c r="D23" s="72"/>
      <c r="E23" s="72"/>
      <c r="F23" s="72"/>
      <c r="G23" s="73"/>
      <c r="H23" s="73"/>
      <c r="I23" s="72"/>
    </row>
    <row r="24" spans="1:14" ht="16.5">
      <c r="D24" s="74"/>
      <c r="G24" s="66"/>
      <c r="H24" s="66"/>
    </row>
    <row r="26" spans="1:14" s="75" customFormat="1"/>
    <row r="27" spans="1:14" s="75" customFormat="1">
      <c r="G27" s="1990" t="s">
        <v>677</v>
      </c>
      <c r="H27" s="1990"/>
    </row>
    <row r="32" spans="1:14" s="81" customFormat="1" ht="18.75" customHeight="1">
      <c r="A32" s="76"/>
      <c r="B32" s="76"/>
      <c r="C32" s="77"/>
      <c r="D32" s="78"/>
      <c r="E32" s="78"/>
      <c r="F32" s="79"/>
      <c r="G32" s="80"/>
      <c r="H32" s="80"/>
      <c r="I32" s="78"/>
      <c r="J32" s="78"/>
    </row>
    <row r="33" spans="1:13" s="81" customFormat="1" ht="13" customHeight="1">
      <c r="A33" s="76"/>
      <c r="B33" s="76"/>
      <c r="C33" s="77"/>
      <c r="D33" s="82"/>
      <c r="E33" s="83"/>
      <c r="F33" s="79"/>
      <c r="G33" s="84"/>
      <c r="H33" s="85"/>
      <c r="I33" s="86"/>
      <c r="J33" s="86"/>
    </row>
    <row r="34" spans="1:13" s="81" customFormat="1" ht="13" customHeight="1">
      <c r="A34" s="76"/>
      <c r="B34" s="76"/>
      <c r="C34" s="77"/>
      <c r="D34" s="82"/>
      <c r="E34" s="83"/>
      <c r="F34" s="79"/>
      <c r="G34" s="84"/>
      <c r="H34" s="85"/>
      <c r="I34" s="86"/>
      <c r="J34" s="86"/>
    </row>
    <row r="35" spans="1:13" s="81" customFormat="1" ht="13" customHeight="1">
      <c r="A35" s="76"/>
      <c r="B35" s="76"/>
      <c r="C35" s="77"/>
      <c r="D35" s="82"/>
      <c r="E35" s="83"/>
      <c r="F35" s="79"/>
      <c r="G35" s="84"/>
      <c r="H35" s="85"/>
      <c r="I35" s="86"/>
      <c r="J35" s="86"/>
    </row>
    <row r="36" spans="1:13" s="81" customFormat="1" ht="13" customHeight="1">
      <c r="A36" s="76"/>
      <c r="B36" s="76"/>
      <c r="C36" s="77"/>
      <c r="D36" s="82"/>
      <c r="E36" s="83"/>
      <c r="F36" s="79"/>
      <c r="G36" s="84"/>
      <c r="H36" s="85"/>
      <c r="I36" s="86"/>
      <c r="J36" s="86"/>
    </row>
    <row r="43" spans="1:13" ht="10.5" customHeight="1"/>
    <row r="44" spans="1:13" s="87" customFormat="1" ht="13.5" customHeight="1">
      <c r="A44" s="81"/>
      <c r="B44" s="81"/>
      <c r="C44" s="1991" t="s">
        <v>678</v>
      </c>
      <c r="D44" s="1991"/>
      <c r="E44" s="81"/>
      <c r="F44" s="81"/>
      <c r="G44" s="1991" t="s">
        <v>94</v>
      </c>
      <c r="H44" s="1991"/>
      <c r="I44" s="81"/>
      <c r="J44" s="81"/>
    </row>
    <row r="45" spans="1:13" s="93" customFormat="1" ht="13.5" customHeight="1">
      <c r="B45" s="88" t="s">
        <v>95</v>
      </c>
      <c r="C45" s="88" t="s">
        <v>96</v>
      </c>
      <c r="D45" s="89" t="s">
        <v>97</v>
      </c>
      <c r="E45" s="90"/>
      <c r="F45" s="91" t="s">
        <v>95</v>
      </c>
      <c r="G45" s="88" t="s">
        <v>98</v>
      </c>
      <c r="H45" s="89" t="s">
        <v>97</v>
      </c>
      <c r="I45" s="81"/>
      <c r="J45" s="92"/>
    </row>
    <row r="46" spans="1:13" s="93" customFormat="1" ht="13.5" customHeight="1">
      <c r="B46" s="94" t="s">
        <v>99</v>
      </c>
      <c r="C46" s="1454">
        <v>7153</v>
      </c>
      <c r="D46" s="1455">
        <v>100</v>
      </c>
      <c r="E46" s="90"/>
      <c r="F46" s="95" t="s">
        <v>99</v>
      </c>
      <c r="G46" s="1462">
        <v>87929</v>
      </c>
      <c r="H46" s="1455">
        <v>100</v>
      </c>
      <c r="I46" s="87"/>
      <c r="J46" s="92"/>
    </row>
    <row r="47" spans="1:13" s="93" customFormat="1" ht="13.5" customHeight="1">
      <c r="B47" s="96" t="s">
        <v>100</v>
      </c>
      <c r="C47" s="1456">
        <v>61</v>
      </c>
      <c r="D47" s="1457">
        <f>ROUNDDOWN(C47/$C$46*100,1)</f>
        <v>0.8</v>
      </c>
      <c r="E47" s="839"/>
      <c r="F47" s="97" t="s">
        <v>100</v>
      </c>
      <c r="G47" s="1463">
        <v>972</v>
      </c>
      <c r="H47" s="1464">
        <f>G47/$G$46*100</f>
        <v>1.1054373414914305</v>
      </c>
      <c r="I47" s="87"/>
      <c r="J47" s="92"/>
    </row>
    <row r="48" spans="1:13" s="93" customFormat="1" ht="13.5" customHeight="1">
      <c r="B48" s="96" t="s">
        <v>101</v>
      </c>
      <c r="C48" s="1458">
        <v>657</v>
      </c>
      <c r="D48" s="1459">
        <f t="shared" ref="D48:D58" si="0">C48/$C$46*100</f>
        <v>9.1849573605480206</v>
      </c>
      <c r="E48" s="839"/>
      <c r="F48" s="97" t="s">
        <v>101</v>
      </c>
      <c r="G48" s="1463">
        <v>3638</v>
      </c>
      <c r="H48" s="1465">
        <f>G48/$G$46*100</f>
        <v>4.1374290620841814</v>
      </c>
      <c r="J48" s="1988" t="s">
        <v>177</v>
      </c>
      <c r="K48" s="1988"/>
      <c r="L48" s="1988"/>
      <c r="M48" s="1988"/>
    </row>
    <row r="49" spans="2:14" s="93" customFormat="1" ht="13.5" customHeight="1">
      <c r="B49" s="96" t="s">
        <v>102</v>
      </c>
      <c r="C49" s="1458">
        <v>772</v>
      </c>
      <c r="D49" s="1459">
        <f t="shared" si="0"/>
        <v>10.792674402348664</v>
      </c>
      <c r="E49" s="839"/>
      <c r="F49" s="97" t="s">
        <v>102</v>
      </c>
      <c r="G49" s="1463">
        <v>21842</v>
      </c>
      <c r="H49" s="1465">
        <f>G49/$G$46*100</f>
        <v>24.840496309522457</v>
      </c>
      <c r="J49" s="1988"/>
      <c r="K49" s="1988"/>
      <c r="L49" s="1988"/>
      <c r="M49" s="1988"/>
      <c r="N49" s="151"/>
    </row>
    <row r="50" spans="2:14" s="93" customFormat="1" ht="13.5" customHeight="1">
      <c r="B50" s="96" t="s">
        <v>103</v>
      </c>
      <c r="C50" s="1458">
        <v>256</v>
      </c>
      <c r="D50" s="1459">
        <f t="shared" si="0"/>
        <v>3.5789179365301274</v>
      </c>
      <c r="E50" s="839"/>
      <c r="F50" s="97" t="s">
        <v>103</v>
      </c>
      <c r="G50" s="1463">
        <v>5019</v>
      </c>
      <c r="H50" s="1465">
        <f t="shared" ref="H50:H58" si="1">G50/$G$46*100</f>
        <v>5.7080144207258128</v>
      </c>
      <c r="J50" s="1988"/>
      <c r="K50" s="1988"/>
      <c r="L50" s="1988"/>
      <c r="M50" s="1988"/>
    </row>
    <row r="51" spans="2:14" s="93" customFormat="1" ht="13.5" customHeight="1">
      <c r="B51" s="96" t="s">
        <v>104</v>
      </c>
      <c r="C51" s="1458">
        <v>1710</v>
      </c>
      <c r="D51" s="1459">
        <f t="shared" si="0"/>
        <v>23.906053404166084</v>
      </c>
      <c r="E51" s="839"/>
      <c r="F51" s="97" t="s">
        <v>104</v>
      </c>
      <c r="G51" s="1463">
        <v>15916</v>
      </c>
      <c r="H51" s="1465">
        <f t="shared" si="1"/>
        <v>18.100967826314413</v>
      </c>
    </row>
    <row r="52" spans="2:14" s="93" customFormat="1" ht="13.5" customHeight="1">
      <c r="B52" s="96" t="s">
        <v>105</v>
      </c>
      <c r="C52" s="1458">
        <v>628</v>
      </c>
      <c r="D52" s="1459">
        <f t="shared" si="0"/>
        <v>8.7795330630504687</v>
      </c>
      <c r="E52" s="839"/>
      <c r="F52" s="97" t="s">
        <v>105</v>
      </c>
      <c r="G52" s="1463">
        <v>1817</v>
      </c>
      <c r="H52" s="1465">
        <f t="shared" si="1"/>
        <v>2.0664399686110384</v>
      </c>
    </row>
    <row r="53" spans="2:14" ht="13.5" customHeight="1">
      <c r="B53" s="96" t="s">
        <v>106</v>
      </c>
      <c r="C53" s="1458">
        <v>257</v>
      </c>
      <c r="D53" s="1459">
        <f t="shared" si="0"/>
        <v>3.5928980847196978</v>
      </c>
      <c r="E53" s="839"/>
      <c r="F53" s="97" t="s">
        <v>106</v>
      </c>
      <c r="G53" s="1463">
        <v>2188</v>
      </c>
      <c r="H53" s="1465">
        <f t="shared" si="1"/>
        <v>2.488371299571245</v>
      </c>
      <c r="I53" s="81"/>
    </row>
    <row r="54" spans="2:14" ht="14.25" customHeight="1">
      <c r="B54" s="96" t="s">
        <v>107</v>
      </c>
      <c r="C54" s="1458">
        <v>720</v>
      </c>
      <c r="D54" s="1459">
        <f t="shared" si="0"/>
        <v>10.065706696490983</v>
      </c>
      <c r="E54" s="839"/>
      <c r="F54" s="97" t="s">
        <v>107</v>
      </c>
      <c r="G54" s="1463">
        <v>7022</v>
      </c>
      <c r="H54" s="1465">
        <f t="shared" si="1"/>
        <v>7.9859886954247177</v>
      </c>
      <c r="I54" s="87"/>
    </row>
    <row r="55" spans="2:14" ht="14.25" customHeight="1">
      <c r="B55" s="96" t="s">
        <v>108</v>
      </c>
      <c r="C55" s="1458">
        <v>598</v>
      </c>
      <c r="D55" s="1459">
        <f>ROUNDDOWN(C55/$C$46*100,1)</f>
        <v>8.3000000000000007</v>
      </c>
      <c r="E55" s="839"/>
      <c r="F55" s="97" t="s">
        <v>108</v>
      </c>
      <c r="G55" s="1463">
        <v>3284</v>
      </c>
      <c r="H55" s="1465">
        <f t="shared" si="1"/>
        <v>3.7348315117879198</v>
      </c>
      <c r="I55" s="87"/>
      <c r="L55" s="66"/>
      <c r="M55" s="66"/>
      <c r="N55" s="66"/>
    </row>
    <row r="56" spans="2:14" ht="14.25" customHeight="1">
      <c r="B56" s="96" t="s">
        <v>109</v>
      </c>
      <c r="C56" s="1458">
        <v>284</v>
      </c>
      <c r="D56" s="1459">
        <f t="shared" si="0"/>
        <v>3.9703620858381097</v>
      </c>
      <c r="E56" s="839"/>
      <c r="F56" s="97" t="s">
        <v>109</v>
      </c>
      <c r="G56" s="1463">
        <v>6901</v>
      </c>
      <c r="H56" s="1465">
        <f>ROUNDUP(G56/$G$46*100,1)</f>
        <v>7.8999999999999995</v>
      </c>
      <c r="I56" s="92"/>
      <c r="L56" s="148"/>
      <c r="M56" s="153"/>
      <c r="N56" s="154"/>
    </row>
    <row r="57" spans="2:14" ht="14.25" customHeight="1">
      <c r="B57" s="96" t="s">
        <v>110</v>
      </c>
      <c r="C57" s="1458">
        <v>537</v>
      </c>
      <c r="D57" s="1459">
        <f t="shared" si="0"/>
        <v>7.5073395777995255</v>
      </c>
      <c r="E57" s="839"/>
      <c r="F57" s="97" t="s">
        <v>110</v>
      </c>
      <c r="G57" s="1463">
        <v>11265</v>
      </c>
      <c r="H57" s="1465">
        <f t="shared" si="1"/>
        <v>12.811472892902229</v>
      </c>
      <c r="I57" s="162"/>
    </row>
    <row r="58" spans="2:14" ht="14.25" customHeight="1">
      <c r="B58" s="98" t="s">
        <v>111</v>
      </c>
      <c r="C58" s="1460">
        <v>673</v>
      </c>
      <c r="D58" s="1461">
        <f t="shared" si="0"/>
        <v>9.4086397315811539</v>
      </c>
      <c r="E58" s="839"/>
      <c r="F58" s="99" t="s">
        <v>112</v>
      </c>
      <c r="G58" s="1466">
        <v>8065</v>
      </c>
      <c r="H58" s="1467">
        <f t="shared" si="1"/>
        <v>9.1721730032185054</v>
      </c>
      <c r="I58" s="162"/>
    </row>
    <row r="59" spans="2:14" ht="14.25" customHeight="1">
      <c r="C59" s="155"/>
      <c r="D59" s="100"/>
      <c r="E59" s="100"/>
      <c r="F59" s="100"/>
      <c r="G59" s="1280"/>
      <c r="H59" s="1280"/>
      <c r="I59" s="1281" t="s">
        <v>1018</v>
      </c>
      <c r="J59" s="93"/>
    </row>
  </sheetData>
  <mergeCells count="8">
    <mergeCell ref="J48:M50"/>
    <mergeCell ref="C3:F3"/>
    <mergeCell ref="C5:F5"/>
    <mergeCell ref="G27:H27"/>
    <mergeCell ref="C44:D44"/>
    <mergeCell ref="G44:H44"/>
    <mergeCell ref="A21:E21"/>
    <mergeCell ref="A20:F20"/>
  </mergeCells>
  <phoneticPr fontId="5"/>
  <printOptions horizontalCentered="1"/>
  <pageMargins left="0.59055118110236227" right="0.19685039370078741" top="0.59055118110236227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view="pageBreakPreview" topLeftCell="A19" zoomScaleNormal="100" zoomScaleSheetLayoutView="100" workbookViewId="0">
      <selection activeCell="G32" sqref="G32"/>
    </sheetView>
  </sheetViews>
  <sheetFormatPr defaultColWidth="9" defaultRowHeight="14"/>
  <cols>
    <col min="1" max="1" width="11.90625" style="60" customWidth="1"/>
    <col min="2" max="2" width="12.90625" style="60" customWidth="1"/>
    <col min="3" max="3" width="9.6328125" style="60" customWidth="1"/>
    <col min="4" max="4" width="9" style="60"/>
    <col min="5" max="5" width="7.453125" style="60" customWidth="1"/>
    <col min="6" max="7" width="9" style="60"/>
    <col min="8" max="8" width="36" style="60" customWidth="1"/>
    <col min="9" max="9" width="9" style="60"/>
    <col min="10" max="10" width="16.08984375" style="60" bestFit="1" customWidth="1"/>
    <col min="11" max="22" width="7.6328125" style="60" customWidth="1"/>
    <col min="23" max="16384" width="9" style="60"/>
  </cols>
  <sheetData>
    <row r="1" spans="1:23" s="102" customFormat="1" ht="20.149999999999999" customHeight="1">
      <c r="A1" s="101"/>
    </row>
    <row r="2" spans="1:23" ht="20.149999999999999" customHeight="1">
      <c r="A2" s="103"/>
      <c r="B2" s="103"/>
    </row>
    <row r="3" spans="1:23" ht="19">
      <c r="A3" s="1993"/>
      <c r="B3" s="1993"/>
      <c r="C3" s="1993"/>
      <c r="D3" s="1993"/>
      <c r="E3" s="1993"/>
      <c r="F3" s="1993"/>
      <c r="G3" s="1993"/>
      <c r="H3" s="1993"/>
    </row>
    <row r="4" spans="1:23" ht="19">
      <c r="A4" s="1993"/>
      <c r="B4" s="1993"/>
      <c r="C4" s="1993"/>
      <c r="D4" s="1993"/>
      <c r="E4" s="1993"/>
      <c r="F4" s="1993"/>
      <c r="G4" s="1993"/>
      <c r="H4" s="1993"/>
    </row>
    <row r="5" spans="1:23" s="104" customFormat="1">
      <c r="H5" s="105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8" spans="1:23" ht="28">
      <c r="J8" s="106"/>
      <c r="K8" s="107" t="s">
        <v>113</v>
      </c>
      <c r="L8" s="107" t="s">
        <v>114</v>
      </c>
      <c r="M8" s="107" t="s">
        <v>115</v>
      </c>
      <c r="N8" s="107" t="s">
        <v>116</v>
      </c>
      <c r="O8" s="107" t="s">
        <v>117</v>
      </c>
      <c r="P8" s="107" t="s">
        <v>118</v>
      </c>
      <c r="Q8" s="107" t="s">
        <v>119</v>
      </c>
      <c r="R8" s="107" t="s">
        <v>120</v>
      </c>
      <c r="S8" s="107" t="s">
        <v>121</v>
      </c>
      <c r="T8" s="107" t="s">
        <v>122</v>
      </c>
      <c r="U8" s="107" t="s">
        <v>123</v>
      </c>
      <c r="V8" s="107" t="s">
        <v>124</v>
      </c>
      <c r="W8" s="107" t="s">
        <v>679</v>
      </c>
    </row>
    <row r="9" spans="1:23">
      <c r="J9" s="108" t="s">
        <v>93</v>
      </c>
      <c r="K9" s="109">
        <v>1552</v>
      </c>
      <c r="L9" s="109">
        <v>1679</v>
      </c>
      <c r="M9" s="109">
        <v>1826</v>
      </c>
      <c r="N9" s="109">
        <v>1761</v>
      </c>
      <c r="O9" s="109">
        <v>1765</v>
      </c>
      <c r="P9" s="109">
        <v>1966</v>
      </c>
      <c r="Q9" s="109">
        <v>1875</v>
      </c>
      <c r="R9" s="109">
        <v>1855</v>
      </c>
      <c r="S9" s="109">
        <v>1776</v>
      </c>
      <c r="T9" s="109">
        <v>1818</v>
      </c>
      <c r="U9" s="109">
        <v>1730</v>
      </c>
      <c r="V9" s="109">
        <v>1260</v>
      </c>
      <c r="W9" s="109">
        <v>1373</v>
      </c>
    </row>
    <row r="10" spans="1:23">
      <c r="J10" s="108" t="s">
        <v>125</v>
      </c>
      <c r="K10" s="109">
        <v>5058</v>
      </c>
      <c r="L10" s="109">
        <v>6170</v>
      </c>
      <c r="M10" s="109">
        <v>7026</v>
      </c>
      <c r="N10" s="109">
        <v>7219</v>
      </c>
      <c r="O10" s="109">
        <v>7943</v>
      </c>
      <c r="P10" s="109">
        <v>9058</v>
      </c>
      <c r="Q10" s="109">
        <v>10374</v>
      </c>
      <c r="R10" s="109">
        <v>11364</v>
      </c>
      <c r="S10" s="109">
        <v>13549</v>
      </c>
      <c r="T10" s="109">
        <v>13599</v>
      </c>
      <c r="U10" s="109">
        <v>13722</v>
      </c>
      <c r="V10" s="109">
        <v>11202</v>
      </c>
      <c r="W10" s="109">
        <v>12824</v>
      </c>
    </row>
    <row r="11" spans="1:23">
      <c r="J11" s="108" t="s">
        <v>126</v>
      </c>
      <c r="K11" s="109">
        <v>691</v>
      </c>
      <c r="L11" s="109">
        <v>963</v>
      </c>
      <c r="M11" s="109">
        <v>1321</v>
      </c>
      <c r="N11" s="109">
        <v>1504</v>
      </c>
      <c r="O11" s="109">
        <v>1795</v>
      </c>
      <c r="P11" s="109">
        <v>3403</v>
      </c>
      <c r="Q11" s="109">
        <v>2899</v>
      </c>
      <c r="R11" s="109">
        <v>3200</v>
      </c>
      <c r="S11" s="109">
        <v>3729</v>
      </c>
      <c r="T11" s="109">
        <v>4114</v>
      </c>
      <c r="U11" s="109">
        <v>4888</v>
      </c>
      <c r="V11" s="109">
        <v>3036</v>
      </c>
      <c r="W11" s="109">
        <v>3825</v>
      </c>
    </row>
    <row r="23" spans="1:17" ht="15.5">
      <c r="M23" s="152"/>
    </row>
    <row r="28" spans="1:17">
      <c r="L28" s="60" t="s">
        <v>160</v>
      </c>
      <c r="M28" s="60" t="s">
        <v>810</v>
      </c>
    </row>
    <row r="29" spans="1:17">
      <c r="J29" s="106"/>
      <c r="K29" s="110" t="s">
        <v>680</v>
      </c>
      <c r="L29" s="110" t="s">
        <v>127</v>
      </c>
      <c r="M29" s="110" t="s">
        <v>128</v>
      </c>
    </row>
    <row r="30" spans="1:17">
      <c r="H30" s="119"/>
      <c r="J30" s="111" t="s">
        <v>129</v>
      </c>
      <c r="K30" s="109">
        <v>16371</v>
      </c>
      <c r="L30" s="109">
        <v>1863</v>
      </c>
      <c r="M30" s="109">
        <v>274</v>
      </c>
    </row>
    <row r="31" spans="1:17" ht="21.75" customHeight="1">
      <c r="A31" s="104"/>
      <c r="G31" s="1994" t="s">
        <v>1017</v>
      </c>
      <c r="H31" s="1994"/>
      <c r="J31" s="111" t="s">
        <v>130</v>
      </c>
      <c r="K31" s="109">
        <v>1597</v>
      </c>
      <c r="L31" s="109">
        <v>796</v>
      </c>
      <c r="M31" s="109">
        <v>7</v>
      </c>
      <c r="O31" s="60">
        <v>7</v>
      </c>
      <c r="P31" s="60">
        <v>796</v>
      </c>
      <c r="Q31" s="60">
        <v>15969</v>
      </c>
    </row>
    <row r="32" spans="1:17" ht="14.25" customHeight="1">
      <c r="A32" s="104"/>
      <c r="H32" s="156"/>
      <c r="J32" s="111" t="s">
        <v>131</v>
      </c>
      <c r="K32" s="109">
        <v>1034</v>
      </c>
      <c r="L32" s="109">
        <v>744</v>
      </c>
      <c r="M32" s="109">
        <v>129</v>
      </c>
      <c r="O32" s="60">
        <v>129</v>
      </c>
      <c r="P32" s="60">
        <v>744</v>
      </c>
      <c r="Q32" s="60">
        <v>10344</v>
      </c>
    </row>
    <row r="33" spans="1:17" ht="14.25" customHeight="1">
      <c r="A33" s="104"/>
      <c r="J33" s="111" t="s">
        <v>132</v>
      </c>
      <c r="K33" s="109">
        <v>6131</v>
      </c>
      <c r="L33" s="109">
        <v>4621</v>
      </c>
      <c r="M33" s="109">
        <v>302</v>
      </c>
      <c r="O33" s="60">
        <v>302</v>
      </c>
      <c r="P33" s="60">
        <v>4621</v>
      </c>
      <c r="Q33" s="60">
        <v>61311</v>
      </c>
    </row>
    <row r="34" spans="1:17" ht="14.25" customHeight="1">
      <c r="A34" s="104"/>
      <c r="B34" s="1995"/>
      <c r="C34" s="1995"/>
      <c r="D34" s="1995"/>
      <c r="E34" s="1995"/>
      <c r="F34" s="1995"/>
      <c r="G34" s="1995"/>
      <c r="J34" s="111" t="s">
        <v>133</v>
      </c>
      <c r="K34" s="109">
        <v>5418</v>
      </c>
      <c r="L34" s="109">
        <v>1348</v>
      </c>
      <c r="M34" s="109">
        <v>190</v>
      </c>
      <c r="O34" s="60">
        <v>190</v>
      </c>
      <c r="P34" s="60">
        <v>1348</v>
      </c>
      <c r="Q34" s="60">
        <v>54177</v>
      </c>
    </row>
    <row r="35" spans="1:17" ht="15" customHeight="1">
      <c r="H35" s="112"/>
      <c r="J35" s="111" t="s">
        <v>134</v>
      </c>
      <c r="K35" s="109">
        <v>6657</v>
      </c>
      <c r="L35" s="109">
        <v>3055</v>
      </c>
      <c r="M35" s="109">
        <v>417</v>
      </c>
      <c r="O35" s="60">
        <v>417</v>
      </c>
      <c r="P35" s="60">
        <v>3055</v>
      </c>
      <c r="Q35" s="60">
        <v>66573</v>
      </c>
    </row>
    <row r="36" spans="1:17" ht="15" customHeight="1">
      <c r="B36" s="113"/>
      <c r="C36" s="112"/>
      <c r="D36" s="112"/>
      <c r="E36" s="112"/>
      <c r="F36" s="112"/>
      <c r="G36" s="113"/>
      <c r="H36" s="112"/>
      <c r="J36" s="111" t="s">
        <v>135</v>
      </c>
      <c r="K36" s="109">
        <v>1041</v>
      </c>
      <c r="L36" s="109">
        <v>397</v>
      </c>
      <c r="M36" s="109">
        <v>54</v>
      </c>
      <c r="O36" s="60">
        <v>54</v>
      </c>
      <c r="P36" s="60">
        <v>397</v>
      </c>
      <c r="Q36" s="60">
        <v>10409</v>
      </c>
    </row>
    <row r="37" spans="1:17">
      <c r="K37" s="114">
        <f>SUM(K30:K36)</f>
        <v>38249</v>
      </c>
      <c r="L37" s="114">
        <f>SUM(L30:L36)</f>
        <v>12824</v>
      </c>
      <c r="M37" s="114">
        <f>SUM(M30:M36)</f>
        <v>1373</v>
      </c>
    </row>
    <row r="38" spans="1:17" ht="14.25" customHeight="1">
      <c r="A38" s="104"/>
    </row>
    <row r="39" spans="1:17" ht="10" customHeight="1"/>
    <row r="40" spans="1:17">
      <c r="A40" s="104"/>
    </row>
    <row r="43" spans="1:17" s="115" customFormat="1" ht="18.75" customHeight="1">
      <c r="B43" s="116"/>
      <c r="C43" s="116"/>
      <c r="D43" s="116"/>
      <c r="E43" s="116"/>
      <c r="F43" s="116"/>
      <c r="G43" s="116"/>
      <c r="H43" s="116"/>
      <c r="I43" s="116"/>
      <c r="N43" s="116"/>
      <c r="O43" s="116"/>
      <c r="P43" s="116"/>
    </row>
    <row r="44" spans="1:17" s="115" customFormat="1" ht="16.5" customHeight="1"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</row>
    <row r="45" spans="1:17" s="115" customFormat="1" ht="9.25" customHeight="1"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</row>
    <row r="46" spans="1:17" s="65" customFormat="1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7" s="65" customFormat="1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7" s="65" customFormat="1" ht="27.75" customHeight="1">
      <c r="B48" s="60"/>
      <c r="C48" s="60"/>
      <c r="D48" s="60"/>
      <c r="E48" s="60"/>
      <c r="F48" s="60"/>
      <c r="G48" s="60"/>
      <c r="H48" s="60"/>
      <c r="I48" s="60"/>
      <c r="J48" s="106"/>
      <c r="K48" s="117" t="s">
        <v>681</v>
      </c>
      <c r="L48" s="117" t="s">
        <v>809</v>
      </c>
      <c r="M48" s="117" t="s">
        <v>682</v>
      </c>
      <c r="N48" s="60"/>
      <c r="O48" s="60"/>
      <c r="P48" s="60"/>
    </row>
    <row r="49" spans="10:13">
      <c r="J49" s="111" t="s">
        <v>129</v>
      </c>
      <c r="K49" s="118">
        <f t="shared" ref="K49:K55" si="0">K30/$K$37</f>
        <v>0.42801118983502839</v>
      </c>
      <c r="L49" s="118">
        <f t="shared" ref="L49:L55" si="1">L30/$L$37</f>
        <v>0.14527448533998752</v>
      </c>
      <c r="M49" s="118">
        <f t="shared" ref="M49:M55" si="2">M30/$M$37</f>
        <v>0.19956300072833211</v>
      </c>
    </row>
    <row r="50" spans="10:13">
      <c r="J50" s="111" t="s">
        <v>132</v>
      </c>
      <c r="K50" s="118">
        <f t="shared" si="0"/>
        <v>4.175272556145259E-2</v>
      </c>
      <c r="L50" s="118">
        <f t="shared" si="1"/>
        <v>6.2071116656269493E-2</v>
      </c>
      <c r="M50" s="118">
        <f t="shared" si="2"/>
        <v>5.0983248361252727E-3</v>
      </c>
    </row>
    <row r="51" spans="10:13">
      <c r="J51" s="111" t="s">
        <v>136</v>
      </c>
      <c r="K51" s="118">
        <f t="shared" si="0"/>
        <v>2.7033386493764543E-2</v>
      </c>
      <c r="L51" s="118">
        <f t="shared" si="1"/>
        <v>5.8016219588271987E-2</v>
      </c>
      <c r="M51" s="118">
        <f t="shared" si="2"/>
        <v>9.3954843408594321E-2</v>
      </c>
    </row>
    <row r="52" spans="10:13">
      <c r="J52" s="111" t="s">
        <v>137</v>
      </c>
      <c r="K52" s="118">
        <f t="shared" si="0"/>
        <v>0.16029177233391723</v>
      </c>
      <c r="L52" s="118">
        <f t="shared" si="1"/>
        <v>0.36033998752339363</v>
      </c>
      <c r="M52" s="118">
        <f t="shared" si="2"/>
        <v>0.21995630007283321</v>
      </c>
    </row>
    <row r="53" spans="10:13" ht="12" customHeight="1">
      <c r="J53" s="111" t="s">
        <v>130</v>
      </c>
      <c r="K53" s="118">
        <f t="shared" si="0"/>
        <v>0.14165076211142774</v>
      </c>
      <c r="L53" s="118">
        <f>ROUNDDOWN(L34/$L$37,1)</f>
        <v>0.1</v>
      </c>
      <c r="M53" s="118">
        <f t="shared" si="2"/>
        <v>0.13838310269482884</v>
      </c>
    </row>
    <row r="54" spans="10:13">
      <c r="J54" s="111" t="s">
        <v>131</v>
      </c>
      <c r="K54" s="118">
        <f t="shared" si="0"/>
        <v>0.17404376585008757</v>
      </c>
      <c r="L54" s="118">
        <f t="shared" si="1"/>
        <v>0.2382252027448534</v>
      </c>
      <c r="M54" s="118">
        <f t="shared" si="2"/>
        <v>0.30371449380917698</v>
      </c>
    </row>
    <row r="55" spans="10:13">
      <c r="J55" s="111" t="s">
        <v>134</v>
      </c>
      <c r="K55" s="118">
        <f t="shared" si="0"/>
        <v>2.7216397814321943E-2</v>
      </c>
      <c r="L55" s="118">
        <f t="shared" si="1"/>
        <v>3.0957579538365563E-2</v>
      </c>
      <c r="M55" s="118">
        <f t="shared" si="2"/>
        <v>3.9329934450109252E-2</v>
      </c>
    </row>
    <row r="56" spans="10:13">
      <c r="K56" s="114">
        <f>SUM(K49:K55)</f>
        <v>0.99999999999999989</v>
      </c>
      <c r="L56" s="114">
        <f>SUM(L49:L55)</f>
        <v>0.99488459139114149</v>
      </c>
      <c r="M56" s="114">
        <f>SUM(M49:M55)</f>
        <v>1</v>
      </c>
    </row>
    <row r="57" spans="10:13" ht="16.5" customHeight="1"/>
    <row r="60" spans="10:13" ht="23.25" customHeight="1"/>
  </sheetData>
  <mergeCells count="4">
    <mergeCell ref="A3:H3"/>
    <mergeCell ref="A4:H4"/>
    <mergeCell ref="G31:H31"/>
    <mergeCell ref="B34:G34"/>
  </mergeCells>
  <phoneticPr fontId="5"/>
  <printOptions horizontalCentered="1"/>
  <pageMargins left="0.59055118110236227" right="0.19685039370078741" top="0.74803149606299213" bottom="0.74803149606299213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I1:AG58"/>
  <sheetViews>
    <sheetView view="pageBreakPreview" topLeftCell="A10" zoomScale="90" zoomScaleNormal="80" zoomScaleSheetLayoutView="90" workbookViewId="0">
      <selection activeCell="N18" sqref="N18"/>
    </sheetView>
  </sheetViews>
  <sheetFormatPr defaultColWidth="9.453125" defaultRowHeight="12"/>
  <cols>
    <col min="1" max="8" width="9.453125" style="182"/>
    <col min="9" max="9" width="16" style="182" customWidth="1"/>
    <col min="10" max="10" width="9.453125" style="182"/>
    <col min="11" max="11" width="8.7265625" style="182" customWidth="1"/>
    <col min="12" max="12" width="6.7265625" style="182" customWidth="1"/>
    <col min="13" max="13" width="5.90625" style="207" customWidth="1"/>
    <col min="14" max="14" width="7.90625" style="182" bestFit="1" customWidth="1"/>
    <col min="15" max="15" width="5.90625" style="182" customWidth="1"/>
    <col min="16" max="16" width="13.08984375" style="182" bestFit="1" customWidth="1"/>
    <col min="17" max="17" width="11.36328125" style="182" customWidth="1"/>
    <col min="18" max="18" width="12" style="182" customWidth="1"/>
    <col min="19" max="19" width="5.90625" style="182" customWidth="1"/>
    <col min="20" max="20" width="11.36328125" style="182" customWidth="1"/>
    <col min="21" max="21" width="5.90625" style="182" customWidth="1"/>
    <col min="22" max="25" width="9.453125" style="182"/>
    <col min="26" max="26" width="14.08984375" style="182" customWidth="1"/>
    <col min="27" max="27" width="13.08984375" style="182" bestFit="1" customWidth="1"/>
    <col min="28" max="28" width="16.453125" style="182" customWidth="1"/>
    <col min="29" max="29" width="10.90625" style="182" customWidth="1"/>
    <col min="30" max="30" width="9.453125" style="182"/>
    <col min="31" max="31" width="11.7265625" style="182" customWidth="1"/>
    <col min="32" max="32" width="12.08984375" style="182" customWidth="1"/>
    <col min="33" max="265" width="9.453125" style="182"/>
    <col min="266" max="266" width="8.7265625" style="182" customWidth="1"/>
    <col min="267" max="267" width="6.7265625" style="182" customWidth="1"/>
    <col min="268" max="268" width="5.90625" style="182" customWidth="1"/>
    <col min="269" max="269" width="7.7265625" style="182" bestFit="1" customWidth="1"/>
    <col min="270" max="270" width="5.90625" style="182" customWidth="1"/>
    <col min="271" max="271" width="11.08984375" style="182" bestFit="1" customWidth="1"/>
    <col min="272" max="272" width="11.36328125" style="182" customWidth="1"/>
    <col min="273" max="273" width="12" style="182" customWidth="1"/>
    <col min="274" max="274" width="5.90625" style="182" customWidth="1"/>
    <col min="275" max="275" width="11.36328125" style="182" customWidth="1"/>
    <col min="276" max="276" width="5.90625" style="182" customWidth="1"/>
    <col min="277" max="521" width="9.453125" style="182"/>
    <col min="522" max="522" width="8.7265625" style="182" customWidth="1"/>
    <col min="523" max="523" width="6.7265625" style="182" customWidth="1"/>
    <col min="524" max="524" width="5.90625" style="182" customWidth="1"/>
    <col min="525" max="525" width="7.7265625" style="182" bestFit="1" customWidth="1"/>
    <col min="526" max="526" width="5.90625" style="182" customWidth="1"/>
    <col min="527" max="527" width="11.08984375" style="182" bestFit="1" customWidth="1"/>
    <col min="528" max="528" width="11.36328125" style="182" customWidth="1"/>
    <col min="529" max="529" width="12" style="182" customWidth="1"/>
    <col min="530" max="530" width="5.90625" style="182" customWidth="1"/>
    <col min="531" max="531" width="11.36328125" style="182" customWidth="1"/>
    <col min="532" max="532" width="5.90625" style="182" customWidth="1"/>
    <col min="533" max="777" width="9.453125" style="182"/>
    <col min="778" max="778" width="8.7265625" style="182" customWidth="1"/>
    <col min="779" max="779" width="6.7265625" style="182" customWidth="1"/>
    <col min="780" max="780" width="5.90625" style="182" customWidth="1"/>
    <col min="781" max="781" width="7.7265625" style="182" bestFit="1" customWidth="1"/>
    <col min="782" max="782" width="5.90625" style="182" customWidth="1"/>
    <col min="783" max="783" width="11.08984375" style="182" bestFit="1" customWidth="1"/>
    <col min="784" max="784" width="11.36328125" style="182" customWidth="1"/>
    <col min="785" max="785" width="12" style="182" customWidth="1"/>
    <col min="786" max="786" width="5.90625" style="182" customWidth="1"/>
    <col min="787" max="787" width="11.36328125" style="182" customWidth="1"/>
    <col min="788" max="788" width="5.90625" style="182" customWidth="1"/>
    <col min="789" max="1033" width="9.453125" style="182"/>
    <col min="1034" max="1034" width="8.7265625" style="182" customWidth="1"/>
    <col min="1035" max="1035" width="6.7265625" style="182" customWidth="1"/>
    <col min="1036" max="1036" width="5.90625" style="182" customWidth="1"/>
    <col min="1037" max="1037" width="7.7265625" style="182" bestFit="1" customWidth="1"/>
    <col min="1038" max="1038" width="5.90625" style="182" customWidth="1"/>
    <col min="1039" max="1039" width="11.08984375" style="182" bestFit="1" customWidth="1"/>
    <col min="1040" max="1040" width="11.36328125" style="182" customWidth="1"/>
    <col min="1041" max="1041" width="12" style="182" customWidth="1"/>
    <col min="1042" max="1042" width="5.90625" style="182" customWidth="1"/>
    <col min="1043" max="1043" width="11.36328125" style="182" customWidth="1"/>
    <col min="1044" max="1044" width="5.90625" style="182" customWidth="1"/>
    <col min="1045" max="1289" width="9.453125" style="182"/>
    <col min="1290" max="1290" width="8.7265625" style="182" customWidth="1"/>
    <col min="1291" max="1291" width="6.7265625" style="182" customWidth="1"/>
    <col min="1292" max="1292" width="5.90625" style="182" customWidth="1"/>
    <col min="1293" max="1293" width="7.7265625" style="182" bestFit="1" customWidth="1"/>
    <col min="1294" max="1294" width="5.90625" style="182" customWidth="1"/>
    <col min="1295" max="1295" width="11.08984375" style="182" bestFit="1" customWidth="1"/>
    <col min="1296" max="1296" width="11.36328125" style="182" customWidth="1"/>
    <col min="1297" max="1297" width="12" style="182" customWidth="1"/>
    <col min="1298" max="1298" width="5.90625" style="182" customWidth="1"/>
    <col min="1299" max="1299" width="11.36328125" style="182" customWidth="1"/>
    <col min="1300" max="1300" width="5.90625" style="182" customWidth="1"/>
    <col min="1301" max="1545" width="9.453125" style="182"/>
    <col min="1546" max="1546" width="8.7265625" style="182" customWidth="1"/>
    <col min="1547" max="1547" width="6.7265625" style="182" customWidth="1"/>
    <col min="1548" max="1548" width="5.90625" style="182" customWidth="1"/>
    <col min="1549" max="1549" width="7.7265625" style="182" bestFit="1" customWidth="1"/>
    <col min="1550" max="1550" width="5.90625" style="182" customWidth="1"/>
    <col min="1551" max="1551" width="11.08984375" style="182" bestFit="1" customWidth="1"/>
    <col min="1552" max="1552" width="11.36328125" style="182" customWidth="1"/>
    <col min="1553" max="1553" width="12" style="182" customWidth="1"/>
    <col min="1554" max="1554" width="5.90625" style="182" customWidth="1"/>
    <col min="1555" max="1555" width="11.36328125" style="182" customWidth="1"/>
    <col min="1556" max="1556" width="5.90625" style="182" customWidth="1"/>
    <col min="1557" max="1801" width="9.453125" style="182"/>
    <col min="1802" max="1802" width="8.7265625" style="182" customWidth="1"/>
    <col min="1803" max="1803" width="6.7265625" style="182" customWidth="1"/>
    <col min="1804" max="1804" width="5.90625" style="182" customWidth="1"/>
    <col min="1805" max="1805" width="7.7265625" style="182" bestFit="1" customWidth="1"/>
    <col min="1806" max="1806" width="5.90625" style="182" customWidth="1"/>
    <col min="1807" max="1807" width="11.08984375" style="182" bestFit="1" customWidth="1"/>
    <col min="1808" max="1808" width="11.36328125" style="182" customWidth="1"/>
    <col min="1809" max="1809" width="12" style="182" customWidth="1"/>
    <col min="1810" max="1810" width="5.90625" style="182" customWidth="1"/>
    <col min="1811" max="1811" width="11.36328125" style="182" customWidth="1"/>
    <col min="1812" max="1812" width="5.90625" style="182" customWidth="1"/>
    <col min="1813" max="2057" width="9.453125" style="182"/>
    <col min="2058" max="2058" width="8.7265625" style="182" customWidth="1"/>
    <col min="2059" max="2059" width="6.7265625" style="182" customWidth="1"/>
    <col min="2060" max="2060" width="5.90625" style="182" customWidth="1"/>
    <col min="2061" max="2061" width="7.7265625" style="182" bestFit="1" customWidth="1"/>
    <col min="2062" max="2062" width="5.90625" style="182" customWidth="1"/>
    <col min="2063" max="2063" width="11.08984375" style="182" bestFit="1" customWidth="1"/>
    <col min="2064" max="2064" width="11.36328125" style="182" customWidth="1"/>
    <col min="2065" max="2065" width="12" style="182" customWidth="1"/>
    <col min="2066" max="2066" width="5.90625" style="182" customWidth="1"/>
    <col min="2067" max="2067" width="11.36328125" style="182" customWidth="1"/>
    <col min="2068" max="2068" width="5.90625" style="182" customWidth="1"/>
    <col min="2069" max="2313" width="9.453125" style="182"/>
    <col min="2314" max="2314" width="8.7265625" style="182" customWidth="1"/>
    <col min="2315" max="2315" width="6.7265625" style="182" customWidth="1"/>
    <col min="2316" max="2316" width="5.90625" style="182" customWidth="1"/>
    <col min="2317" max="2317" width="7.7265625" style="182" bestFit="1" customWidth="1"/>
    <col min="2318" max="2318" width="5.90625" style="182" customWidth="1"/>
    <col min="2319" max="2319" width="11.08984375" style="182" bestFit="1" customWidth="1"/>
    <col min="2320" max="2320" width="11.36328125" style="182" customWidth="1"/>
    <col min="2321" max="2321" width="12" style="182" customWidth="1"/>
    <col min="2322" max="2322" width="5.90625" style="182" customWidth="1"/>
    <col min="2323" max="2323" width="11.36328125" style="182" customWidth="1"/>
    <col min="2324" max="2324" width="5.90625" style="182" customWidth="1"/>
    <col min="2325" max="2569" width="9.453125" style="182"/>
    <col min="2570" max="2570" width="8.7265625" style="182" customWidth="1"/>
    <col min="2571" max="2571" width="6.7265625" style="182" customWidth="1"/>
    <col min="2572" max="2572" width="5.90625" style="182" customWidth="1"/>
    <col min="2573" max="2573" width="7.7265625" style="182" bestFit="1" customWidth="1"/>
    <col min="2574" max="2574" width="5.90625" style="182" customWidth="1"/>
    <col min="2575" max="2575" width="11.08984375" style="182" bestFit="1" customWidth="1"/>
    <col min="2576" max="2576" width="11.36328125" style="182" customWidth="1"/>
    <col min="2577" max="2577" width="12" style="182" customWidth="1"/>
    <col min="2578" max="2578" width="5.90625" style="182" customWidth="1"/>
    <col min="2579" max="2579" width="11.36328125" style="182" customWidth="1"/>
    <col min="2580" max="2580" width="5.90625" style="182" customWidth="1"/>
    <col min="2581" max="2825" width="9.453125" style="182"/>
    <col min="2826" max="2826" width="8.7265625" style="182" customWidth="1"/>
    <col min="2827" max="2827" width="6.7265625" style="182" customWidth="1"/>
    <col min="2828" max="2828" width="5.90625" style="182" customWidth="1"/>
    <col min="2829" max="2829" width="7.7265625" style="182" bestFit="1" customWidth="1"/>
    <col min="2830" max="2830" width="5.90625" style="182" customWidth="1"/>
    <col min="2831" max="2831" width="11.08984375" style="182" bestFit="1" customWidth="1"/>
    <col min="2832" max="2832" width="11.36328125" style="182" customWidth="1"/>
    <col min="2833" max="2833" width="12" style="182" customWidth="1"/>
    <col min="2834" max="2834" width="5.90625" style="182" customWidth="1"/>
    <col min="2835" max="2835" width="11.36328125" style="182" customWidth="1"/>
    <col min="2836" max="2836" width="5.90625" style="182" customWidth="1"/>
    <col min="2837" max="3081" width="9.453125" style="182"/>
    <col min="3082" max="3082" width="8.7265625" style="182" customWidth="1"/>
    <col min="3083" max="3083" width="6.7265625" style="182" customWidth="1"/>
    <col min="3084" max="3084" width="5.90625" style="182" customWidth="1"/>
    <col min="3085" max="3085" width="7.7265625" style="182" bestFit="1" customWidth="1"/>
    <col min="3086" max="3086" width="5.90625" style="182" customWidth="1"/>
    <col min="3087" max="3087" width="11.08984375" style="182" bestFit="1" customWidth="1"/>
    <col min="3088" max="3088" width="11.36328125" style="182" customWidth="1"/>
    <col min="3089" max="3089" width="12" style="182" customWidth="1"/>
    <col min="3090" max="3090" width="5.90625" style="182" customWidth="1"/>
    <col min="3091" max="3091" width="11.36328125" style="182" customWidth="1"/>
    <col min="3092" max="3092" width="5.90625" style="182" customWidth="1"/>
    <col min="3093" max="3337" width="9.453125" style="182"/>
    <col min="3338" max="3338" width="8.7265625" style="182" customWidth="1"/>
    <col min="3339" max="3339" width="6.7265625" style="182" customWidth="1"/>
    <col min="3340" max="3340" width="5.90625" style="182" customWidth="1"/>
    <col min="3341" max="3341" width="7.7265625" style="182" bestFit="1" customWidth="1"/>
    <col min="3342" max="3342" width="5.90625" style="182" customWidth="1"/>
    <col min="3343" max="3343" width="11.08984375" style="182" bestFit="1" customWidth="1"/>
    <col min="3344" max="3344" width="11.36328125" style="182" customWidth="1"/>
    <col min="3345" max="3345" width="12" style="182" customWidth="1"/>
    <col min="3346" max="3346" width="5.90625" style="182" customWidth="1"/>
    <col min="3347" max="3347" width="11.36328125" style="182" customWidth="1"/>
    <col min="3348" max="3348" width="5.90625" style="182" customWidth="1"/>
    <col min="3349" max="3593" width="9.453125" style="182"/>
    <col min="3594" max="3594" width="8.7265625" style="182" customWidth="1"/>
    <col min="3595" max="3595" width="6.7265625" style="182" customWidth="1"/>
    <col min="3596" max="3596" width="5.90625" style="182" customWidth="1"/>
    <col min="3597" max="3597" width="7.7265625" style="182" bestFit="1" customWidth="1"/>
    <col min="3598" max="3598" width="5.90625" style="182" customWidth="1"/>
    <col min="3599" max="3599" width="11.08984375" style="182" bestFit="1" customWidth="1"/>
    <col min="3600" max="3600" width="11.36328125" style="182" customWidth="1"/>
    <col min="3601" max="3601" width="12" style="182" customWidth="1"/>
    <col min="3602" max="3602" width="5.90625" style="182" customWidth="1"/>
    <col min="3603" max="3603" width="11.36328125" style="182" customWidth="1"/>
    <col min="3604" max="3604" width="5.90625" style="182" customWidth="1"/>
    <col min="3605" max="3849" width="9.453125" style="182"/>
    <col min="3850" max="3850" width="8.7265625" style="182" customWidth="1"/>
    <col min="3851" max="3851" width="6.7265625" style="182" customWidth="1"/>
    <col min="3852" max="3852" width="5.90625" style="182" customWidth="1"/>
    <col min="3853" max="3853" width="7.7265625" style="182" bestFit="1" customWidth="1"/>
    <col min="3854" max="3854" width="5.90625" style="182" customWidth="1"/>
    <col min="3855" max="3855" width="11.08984375" style="182" bestFit="1" customWidth="1"/>
    <col min="3856" max="3856" width="11.36328125" style="182" customWidth="1"/>
    <col min="3857" max="3857" width="12" style="182" customWidth="1"/>
    <col min="3858" max="3858" width="5.90625" style="182" customWidth="1"/>
    <col min="3859" max="3859" width="11.36328125" style="182" customWidth="1"/>
    <col min="3860" max="3860" width="5.90625" style="182" customWidth="1"/>
    <col min="3861" max="4105" width="9.453125" style="182"/>
    <col min="4106" max="4106" width="8.7265625" style="182" customWidth="1"/>
    <col min="4107" max="4107" width="6.7265625" style="182" customWidth="1"/>
    <col min="4108" max="4108" width="5.90625" style="182" customWidth="1"/>
    <col min="4109" max="4109" width="7.7265625" style="182" bestFit="1" customWidth="1"/>
    <col min="4110" max="4110" width="5.90625" style="182" customWidth="1"/>
    <col min="4111" max="4111" width="11.08984375" style="182" bestFit="1" customWidth="1"/>
    <col min="4112" max="4112" width="11.36328125" style="182" customWidth="1"/>
    <col min="4113" max="4113" width="12" style="182" customWidth="1"/>
    <col min="4114" max="4114" width="5.90625" style="182" customWidth="1"/>
    <col min="4115" max="4115" width="11.36328125" style="182" customWidth="1"/>
    <col min="4116" max="4116" width="5.90625" style="182" customWidth="1"/>
    <col min="4117" max="4361" width="9.453125" style="182"/>
    <col min="4362" max="4362" width="8.7265625" style="182" customWidth="1"/>
    <col min="4363" max="4363" width="6.7265625" style="182" customWidth="1"/>
    <col min="4364" max="4364" width="5.90625" style="182" customWidth="1"/>
    <col min="4365" max="4365" width="7.7265625" style="182" bestFit="1" customWidth="1"/>
    <col min="4366" max="4366" width="5.90625" style="182" customWidth="1"/>
    <col min="4367" max="4367" width="11.08984375" style="182" bestFit="1" customWidth="1"/>
    <col min="4368" max="4368" width="11.36328125" style="182" customWidth="1"/>
    <col min="4369" max="4369" width="12" style="182" customWidth="1"/>
    <col min="4370" max="4370" width="5.90625" style="182" customWidth="1"/>
    <col min="4371" max="4371" width="11.36328125" style="182" customWidth="1"/>
    <col min="4372" max="4372" width="5.90625" style="182" customWidth="1"/>
    <col min="4373" max="4617" width="9.453125" style="182"/>
    <col min="4618" max="4618" width="8.7265625" style="182" customWidth="1"/>
    <col min="4619" max="4619" width="6.7265625" style="182" customWidth="1"/>
    <col min="4620" max="4620" width="5.90625" style="182" customWidth="1"/>
    <col min="4621" max="4621" width="7.7265625" style="182" bestFit="1" customWidth="1"/>
    <col min="4622" max="4622" width="5.90625" style="182" customWidth="1"/>
    <col min="4623" max="4623" width="11.08984375" style="182" bestFit="1" customWidth="1"/>
    <col min="4624" max="4624" width="11.36328125" style="182" customWidth="1"/>
    <col min="4625" max="4625" width="12" style="182" customWidth="1"/>
    <col min="4626" max="4626" width="5.90625" style="182" customWidth="1"/>
    <col min="4627" max="4627" width="11.36328125" style="182" customWidth="1"/>
    <col min="4628" max="4628" width="5.90625" style="182" customWidth="1"/>
    <col min="4629" max="4873" width="9.453125" style="182"/>
    <col min="4874" max="4874" width="8.7265625" style="182" customWidth="1"/>
    <col min="4875" max="4875" width="6.7265625" style="182" customWidth="1"/>
    <col min="4876" max="4876" width="5.90625" style="182" customWidth="1"/>
    <col min="4877" max="4877" width="7.7265625" style="182" bestFit="1" customWidth="1"/>
    <col min="4878" max="4878" width="5.90625" style="182" customWidth="1"/>
    <col min="4879" max="4879" width="11.08984375" style="182" bestFit="1" customWidth="1"/>
    <col min="4880" max="4880" width="11.36328125" style="182" customWidth="1"/>
    <col min="4881" max="4881" width="12" style="182" customWidth="1"/>
    <col min="4882" max="4882" width="5.90625" style="182" customWidth="1"/>
    <col min="4883" max="4883" width="11.36328125" style="182" customWidth="1"/>
    <col min="4884" max="4884" width="5.90625" style="182" customWidth="1"/>
    <col min="4885" max="5129" width="9.453125" style="182"/>
    <col min="5130" max="5130" width="8.7265625" style="182" customWidth="1"/>
    <col min="5131" max="5131" width="6.7265625" style="182" customWidth="1"/>
    <col min="5132" max="5132" width="5.90625" style="182" customWidth="1"/>
    <col min="5133" max="5133" width="7.7265625" style="182" bestFit="1" customWidth="1"/>
    <col min="5134" max="5134" width="5.90625" style="182" customWidth="1"/>
    <col min="5135" max="5135" width="11.08984375" style="182" bestFit="1" customWidth="1"/>
    <col min="5136" max="5136" width="11.36328125" style="182" customWidth="1"/>
    <col min="5137" max="5137" width="12" style="182" customWidth="1"/>
    <col min="5138" max="5138" width="5.90625" style="182" customWidth="1"/>
    <col min="5139" max="5139" width="11.36328125" style="182" customWidth="1"/>
    <col min="5140" max="5140" width="5.90625" style="182" customWidth="1"/>
    <col min="5141" max="5385" width="9.453125" style="182"/>
    <col min="5386" max="5386" width="8.7265625" style="182" customWidth="1"/>
    <col min="5387" max="5387" width="6.7265625" style="182" customWidth="1"/>
    <col min="5388" max="5388" width="5.90625" style="182" customWidth="1"/>
    <col min="5389" max="5389" width="7.7265625" style="182" bestFit="1" customWidth="1"/>
    <col min="5390" max="5390" width="5.90625" style="182" customWidth="1"/>
    <col min="5391" max="5391" width="11.08984375" style="182" bestFit="1" customWidth="1"/>
    <col min="5392" max="5392" width="11.36328125" style="182" customWidth="1"/>
    <col min="5393" max="5393" width="12" style="182" customWidth="1"/>
    <col min="5394" max="5394" width="5.90625" style="182" customWidth="1"/>
    <col min="5395" max="5395" width="11.36328125" style="182" customWidth="1"/>
    <col min="5396" max="5396" width="5.90625" style="182" customWidth="1"/>
    <col min="5397" max="5641" width="9.453125" style="182"/>
    <col min="5642" max="5642" width="8.7265625" style="182" customWidth="1"/>
    <col min="5643" max="5643" width="6.7265625" style="182" customWidth="1"/>
    <col min="5644" max="5644" width="5.90625" style="182" customWidth="1"/>
    <col min="5645" max="5645" width="7.7265625" style="182" bestFit="1" customWidth="1"/>
    <col min="5646" max="5646" width="5.90625" style="182" customWidth="1"/>
    <col min="5647" max="5647" width="11.08984375" style="182" bestFit="1" customWidth="1"/>
    <col min="5648" max="5648" width="11.36328125" style="182" customWidth="1"/>
    <col min="5649" max="5649" width="12" style="182" customWidth="1"/>
    <col min="5650" max="5650" width="5.90625" style="182" customWidth="1"/>
    <col min="5651" max="5651" width="11.36328125" style="182" customWidth="1"/>
    <col min="5652" max="5652" width="5.90625" style="182" customWidth="1"/>
    <col min="5653" max="5897" width="9.453125" style="182"/>
    <col min="5898" max="5898" width="8.7265625" style="182" customWidth="1"/>
    <col min="5899" max="5899" width="6.7265625" style="182" customWidth="1"/>
    <col min="5900" max="5900" width="5.90625" style="182" customWidth="1"/>
    <col min="5901" max="5901" width="7.7265625" style="182" bestFit="1" customWidth="1"/>
    <col min="5902" max="5902" width="5.90625" style="182" customWidth="1"/>
    <col min="5903" max="5903" width="11.08984375" style="182" bestFit="1" customWidth="1"/>
    <col min="5904" max="5904" width="11.36328125" style="182" customWidth="1"/>
    <col min="5905" max="5905" width="12" style="182" customWidth="1"/>
    <col min="5906" max="5906" width="5.90625" style="182" customWidth="1"/>
    <col min="5907" max="5907" width="11.36328125" style="182" customWidth="1"/>
    <col min="5908" max="5908" width="5.90625" style="182" customWidth="1"/>
    <col min="5909" max="6153" width="9.453125" style="182"/>
    <col min="6154" max="6154" width="8.7265625" style="182" customWidth="1"/>
    <col min="6155" max="6155" width="6.7265625" style="182" customWidth="1"/>
    <col min="6156" max="6156" width="5.90625" style="182" customWidth="1"/>
    <col min="6157" max="6157" width="7.7265625" style="182" bestFit="1" customWidth="1"/>
    <col min="6158" max="6158" width="5.90625" style="182" customWidth="1"/>
    <col min="6159" max="6159" width="11.08984375" style="182" bestFit="1" customWidth="1"/>
    <col min="6160" max="6160" width="11.36328125" style="182" customWidth="1"/>
    <col min="6161" max="6161" width="12" style="182" customWidth="1"/>
    <col min="6162" max="6162" width="5.90625" style="182" customWidth="1"/>
    <col min="6163" max="6163" width="11.36328125" style="182" customWidth="1"/>
    <col min="6164" max="6164" width="5.90625" style="182" customWidth="1"/>
    <col min="6165" max="6409" width="9.453125" style="182"/>
    <col min="6410" max="6410" width="8.7265625" style="182" customWidth="1"/>
    <col min="6411" max="6411" width="6.7265625" style="182" customWidth="1"/>
    <col min="6412" max="6412" width="5.90625" style="182" customWidth="1"/>
    <col min="6413" max="6413" width="7.7265625" style="182" bestFit="1" customWidth="1"/>
    <col min="6414" max="6414" width="5.90625" style="182" customWidth="1"/>
    <col min="6415" max="6415" width="11.08984375" style="182" bestFit="1" customWidth="1"/>
    <col min="6416" max="6416" width="11.36328125" style="182" customWidth="1"/>
    <col min="6417" max="6417" width="12" style="182" customWidth="1"/>
    <col min="6418" max="6418" width="5.90625" style="182" customWidth="1"/>
    <col min="6419" max="6419" width="11.36328125" style="182" customWidth="1"/>
    <col min="6420" max="6420" width="5.90625" style="182" customWidth="1"/>
    <col min="6421" max="6665" width="9.453125" style="182"/>
    <col min="6666" max="6666" width="8.7265625" style="182" customWidth="1"/>
    <col min="6667" max="6667" width="6.7265625" style="182" customWidth="1"/>
    <col min="6668" max="6668" width="5.90625" style="182" customWidth="1"/>
    <col min="6669" max="6669" width="7.7265625" style="182" bestFit="1" customWidth="1"/>
    <col min="6670" max="6670" width="5.90625" style="182" customWidth="1"/>
    <col min="6671" max="6671" width="11.08984375" style="182" bestFit="1" customWidth="1"/>
    <col min="6672" max="6672" width="11.36328125" style="182" customWidth="1"/>
    <col min="6673" max="6673" width="12" style="182" customWidth="1"/>
    <col min="6674" max="6674" width="5.90625" style="182" customWidth="1"/>
    <col min="6675" max="6675" width="11.36328125" style="182" customWidth="1"/>
    <col min="6676" max="6676" width="5.90625" style="182" customWidth="1"/>
    <col min="6677" max="6921" width="9.453125" style="182"/>
    <col min="6922" max="6922" width="8.7265625" style="182" customWidth="1"/>
    <col min="6923" max="6923" width="6.7265625" style="182" customWidth="1"/>
    <col min="6924" max="6924" width="5.90625" style="182" customWidth="1"/>
    <col min="6925" max="6925" width="7.7265625" style="182" bestFit="1" customWidth="1"/>
    <col min="6926" max="6926" width="5.90625" style="182" customWidth="1"/>
    <col min="6927" max="6927" width="11.08984375" style="182" bestFit="1" customWidth="1"/>
    <col min="6928" max="6928" width="11.36328125" style="182" customWidth="1"/>
    <col min="6929" max="6929" width="12" style="182" customWidth="1"/>
    <col min="6930" max="6930" width="5.90625" style="182" customWidth="1"/>
    <col min="6931" max="6931" width="11.36328125" style="182" customWidth="1"/>
    <col min="6932" max="6932" width="5.90625" style="182" customWidth="1"/>
    <col min="6933" max="7177" width="9.453125" style="182"/>
    <col min="7178" max="7178" width="8.7265625" style="182" customWidth="1"/>
    <col min="7179" max="7179" width="6.7265625" style="182" customWidth="1"/>
    <col min="7180" max="7180" width="5.90625" style="182" customWidth="1"/>
    <col min="7181" max="7181" width="7.7265625" style="182" bestFit="1" customWidth="1"/>
    <col min="7182" max="7182" width="5.90625" style="182" customWidth="1"/>
    <col min="7183" max="7183" width="11.08984375" style="182" bestFit="1" customWidth="1"/>
    <col min="7184" max="7184" width="11.36328125" style="182" customWidth="1"/>
    <col min="7185" max="7185" width="12" style="182" customWidth="1"/>
    <col min="7186" max="7186" width="5.90625" style="182" customWidth="1"/>
    <col min="7187" max="7187" width="11.36328125" style="182" customWidth="1"/>
    <col min="7188" max="7188" width="5.90625" style="182" customWidth="1"/>
    <col min="7189" max="7433" width="9.453125" style="182"/>
    <col min="7434" max="7434" width="8.7265625" style="182" customWidth="1"/>
    <col min="7435" max="7435" width="6.7265625" style="182" customWidth="1"/>
    <col min="7436" max="7436" width="5.90625" style="182" customWidth="1"/>
    <col min="7437" max="7437" width="7.7265625" style="182" bestFit="1" customWidth="1"/>
    <col min="7438" max="7438" width="5.90625" style="182" customWidth="1"/>
    <col min="7439" max="7439" width="11.08984375" style="182" bestFit="1" customWidth="1"/>
    <col min="7440" max="7440" width="11.36328125" style="182" customWidth="1"/>
    <col min="7441" max="7441" width="12" style="182" customWidth="1"/>
    <col min="7442" max="7442" width="5.90625" style="182" customWidth="1"/>
    <col min="7443" max="7443" width="11.36328125" style="182" customWidth="1"/>
    <col min="7444" max="7444" width="5.90625" style="182" customWidth="1"/>
    <col min="7445" max="7689" width="9.453125" style="182"/>
    <col min="7690" max="7690" width="8.7265625" style="182" customWidth="1"/>
    <col min="7691" max="7691" width="6.7265625" style="182" customWidth="1"/>
    <col min="7692" max="7692" width="5.90625" style="182" customWidth="1"/>
    <col min="7693" max="7693" width="7.7265625" style="182" bestFit="1" customWidth="1"/>
    <col min="7694" max="7694" width="5.90625" style="182" customWidth="1"/>
    <col min="7695" max="7695" width="11.08984375" style="182" bestFit="1" customWidth="1"/>
    <col min="7696" max="7696" width="11.36328125" style="182" customWidth="1"/>
    <col min="7697" max="7697" width="12" style="182" customWidth="1"/>
    <col min="7698" max="7698" width="5.90625" style="182" customWidth="1"/>
    <col min="7699" max="7699" width="11.36328125" style="182" customWidth="1"/>
    <col min="7700" max="7700" width="5.90625" style="182" customWidth="1"/>
    <col min="7701" max="7945" width="9.453125" style="182"/>
    <col min="7946" max="7946" width="8.7265625" style="182" customWidth="1"/>
    <col min="7947" max="7947" width="6.7265625" style="182" customWidth="1"/>
    <col min="7948" max="7948" width="5.90625" style="182" customWidth="1"/>
    <col min="7949" max="7949" width="7.7265625" style="182" bestFit="1" customWidth="1"/>
    <col min="7950" max="7950" width="5.90625" style="182" customWidth="1"/>
    <col min="7951" max="7951" width="11.08984375" style="182" bestFit="1" customWidth="1"/>
    <col min="7952" max="7952" width="11.36328125" style="182" customWidth="1"/>
    <col min="7953" max="7953" width="12" style="182" customWidth="1"/>
    <col min="7954" max="7954" width="5.90625" style="182" customWidth="1"/>
    <col min="7955" max="7955" width="11.36328125" style="182" customWidth="1"/>
    <col min="7956" max="7956" width="5.90625" style="182" customWidth="1"/>
    <col min="7957" max="8201" width="9.453125" style="182"/>
    <col min="8202" max="8202" width="8.7265625" style="182" customWidth="1"/>
    <col min="8203" max="8203" width="6.7265625" style="182" customWidth="1"/>
    <col min="8204" max="8204" width="5.90625" style="182" customWidth="1"/>
    <col min="8205" max="8205" width="7.7265625" style="182" bestFit="1" customWidth="1"/>
    <col min="8206" max="8206" width="5.90625" style="182" customWidth="1"/>
    <col min="8207" max="8207" width="11.08984375" style="182" bestFit="1" customWidth="1"/>
    <col min="8208" max="8208" width="11.36328125" style="182" customWidth="1"/>
    <col min="8209" max="8209" width="12" style="182" customWidth="1"/>
    <col min="8210" max="8210" width="5.90625" style="182" customWidth="1"/>
    <col min="8211" max="8211" width="11.36328125" style="182" customWidth="1"/>
    <col min="8212" max="8212" width="5.90625" style="182" customWidth="1"/>
    <col min="8213" max="8457" width="9.453125" style="182"/>
    <col min="8458" max="8458" width="8.7265625" style="182" customWidth="1"/>
    <col min="8459" max="8459" width="6.7265625" style="182" customWidth="1"/>
    <col min="8460" max="8460" width="5.90625" style="182" customWidth="1"/>
    <col min="8461" max="8461" width="7.7265625" style="182" bestFit="1" customWidth="1"/>
    <col min="8462" max="8462" width="5.90625" style="182" customWidth="1"/>
    <col min="8463" max="8463" width="11.08984375" style="182" bestFit="1" customWidth="1"/>
    <col min="8464" max="8464" width="11.36328125" style="182" customWidth="1"/>
    <col min="8465" max="8465" width="12" style="182" customWidth="1"/>
    <col min="8466" max="8466" width="5.90625" style="182" customWidth="1"/>
    <col min="8467" max="8467" width="11.36328125" style="182" customWidth="1"/>
    <col min="8468" max="8468" width="5.90625" style="182" customWidth="1"/>
    <col min="8469" max="8713" width="9.453125" style="182"/>
    <col min="8714" max="8714" width="8.7265625" style="182" customWidth="1"/>
    <col min="8715" max="8715" width="6.7265625" style="182" customWidth="1"/>
    <col min="8716" max="8716" width="5.90625" style="182" customWidth="1"/>
    <col min="8717" max="8717" width="7.7265625" style="182" bestFit="1" customWidth="1"/>
    <col min="8718" max="8718" width="5.90625" style="182" customWidth="1"/>
    <col min="8719" max="8719" width="11.08984375" style="182" bestFit="1" customWidth="1"/>
    <col min="8720" max="8720" width="11.36328125" style="182" customWidth="1"/>
    <col min="8721" max="8721" width="12" style="182" customWidth="1"/>
    <col min="8722" max="8722" width="5.90625" style="182" customWidth="1"/>
    <col min="8723" max="8723" width="11.36328125" style="182" customWidth="1"/>
    <col min="8724" max="8724" width="5.90625" style="182" customWidth="1"/>
    <col min="8725" max="8969" width="9.453125" style="182"/>
    <col min="8970" max="8970" width="8.7265625" style="182" customWidth="1"/>
    <col min="8971" max="8971" width="6.7265625" style="182" customWidth="1"/>
    <col min="8972" max="8972" width="5.90625" style="182" customWidth="1"/>
    <col min="8973" max="8973" width="7.7265625" style="182" bestFit="1" customWidth="1"/>
    <col min="8974" max="8974" width="5.90625" style="182" customWidth="1"/>
    <col min="8975" max="8975" width="11.08984375" style="182" bestFit="1" customWidth="1"/>
    <col min="8976" max="8976" width="11.36328125" style="182" customWidth="1"/>
    <col min="8977" max="8977" width="12" style="182" customWidth="1"/>
    <col min="8978" max="8978" width="5.90625" style="182" customWidth="1"/>
    <col min="8979" max="8979" width="11.36328125" style="182" customWidth="1"/>
    <col min="8980" max="8980" width="5.90625" style="182" customWidth="1"/>
    <col min="8981" max="9225" width="9.453125" style="182"/>
    <col min="9226" max="9226" width="8.7265625" style="182" customWidth="1"/>
    <col min="9227" max="9227" width="6.7265625" style="182" customWidth="1"/>
    <col min="9228" max="9228" width="5.90625" style="182" customWidth="1"/>
    <col min="9229" max="9229" width="7.7265625" style="182" bestFit="1" customWidth="1"/>
    <col min="9230" max="9230" width="5.90625" style="182" customWidth="1"/>
    <col min="9231" max="9231" width="11.08984375" style="182" bestFit="1" customWidth="1"/>
    <col min="9232" max="9232" width="11.36328125" style="182" customWidth="1"/>
    <col min="9233" max="9233" width="12" style="182" customWidth="1"/>
    <col min="9234" max="9234" width="5.90625" style="182" customWidth="1"/>
    <col min="9235" max="9235" width="11.36328125" style="182" customWidth="1"/>
    <col min="9236" max="9236" width="5.90625" style="182" customWidth="1"/>
    <col min="9237" max="9481" width="9.453125" style="182"/>
    <col min="9482" max="9482" width="8.7265625" style="182" customWidth="1"/>
    <col min="9483" max="9483" width="6.7265625" style="182" customWidth="1"/>
    <col min="9484" max="9484" width="5.90625" style="182" customWidth="1"/>
    <col min="9485" max="9485" width="7.7265625" style="182" bestFit="1" customWidth="1"/>
    <col min="9486" max="9486" width="5.90625" style="182" customWidth="1"/>
    <col min="9487" max="9487" width="11.08984375" style="182" bestFit="1" customWidth="1"/>
    <col min="9488" max="9488" width="11.36328125" style="182" customWidth="1"/>
    <col min="9489" max="9489" width="12" style="182" customWidth="1"/>
    <col min="9490" max="9490" width="5.90625" style="182" customWidth="1"/>
    <col min="9491" max="9491" width="11.36328125" style="182" customWidth="1"/>
    <col min="9492" max="9492" width="5.90625" style="182" customWidth="1"/>
    <col min="9493" max="9737" width="9.453125" style="182"/>
    <col min="9738" max="9738" width="8.7265625" style="182" customWidth="1"/>
    <col min="9739" max="9739" width="6.7265625" style="182" customWidth="1"/>
    <col min="9740" max="9740" width="5.90625" style="182" customWidth="1"/>
    <col min="9741" max="9741" width="7.7265625" style="182" bestFit="1" customWidth="1"/>
    <col min="9742" max="9742" width="5.90625" style="182" customWidth="1"/>
    <col min="9743" max="9743" width="11.08984375" style="182" bestFit="1" customWidth="1"/>
    <col min="9744" max="9744" width="11.36328125" style="182" customWidth="1"/>
    <col min="9745" max="9745" width="12" style="182" customWidth="1"/>
    <col min="9746" max="9746" width="5.90625" style="182" customWidth="1"/>
    <col min="9747" max="9747" width="11.36328125" style="182" customWidth="1"/>
    <col min="9748" max="9748" width="5.90625" style="182" customWidth="1"/>
    <col min="9749" max="9993" width="9.453125" style="182"/>
    <col min="9994" max="9994" width="8.7265625" style="182" customWidth="1"/>
    <col min="9995" max="9995" width="6.7265625" style="182" customWidth="1"/>
    <col min="9996" max="9996" width="5.90625" style="182" customWidth="1"/>
    <col min="9997" max="9997" width="7.7265625" style="182" bestFit="1" customWidth="1"/>
    <col min="9998" max="9998" width="5.90625" style="182" customWidth="1"/>
    <col min="9999" max="9999" width="11.08984375" style="182" bestFit="1" customWidth="1"/>
    <col min="10000" max="10000" width="11.36328125" style="182" customWidth="1"/>
    <col min="10001" max="10001" width="12" style="182" customWidth="1"/>
    <col min="10002" max="10002" width="5.90625" style="182" customWidth="1"/>
    <col min="10003" max="10003" width="11.36328125" style="182" customWidth="1"/>
    <col min="10004" max="10004" width="5.90625" style="182" customWidth="1"/>
    <col min="10005" max="10249" width="9.453125" style="182"/>
    <col min="10250" max="10250" width="8.7265625" style="182" customWidth="1"/>
    <col min="10251" max="10251" width="6.7265625" style="182" customWidth="1"/>
    <col min="10252" max="10252" width="5.90625" style="182" customWidth="1"/>
    <col min="10253" max="10253" width="7.7265625" style="182" bestFit="1" customWidth="1"/>
    <col min="10254" max="10254" width="5.90625" style="182" customWidth="1"/>
    <col min="10255" max="10255" width="11.08984375" style="182" bestFit="1" customWidth="1"/>
    <col min="10256" max="10256" width="11.36328125" style="182" customWidth="1"/>
    <col min="10257" max="10257" width="12" style="182" customWidth="1"/>
    <col min="10258" max="10258" width="5.90625" style="182" customWidth="1"/>
    <col min="10259" max="10259" width="11.36328125" style="182" customWidth="1"/>
    <col min="10260" max="10260" width="5.90625" style="182" customWidth="1"/>
    <col min="10261" max="10505" width="9.453125" style="182"/>
    <col min="10506" max="10506" width="8.7265625" style="182" customWidth="1"/>
    <col min="10507" max="10507" width="6.7265625" style="182" customWidth="1"/>
    <col min="10508" max="10508" width="5.90625" style="182" customWidth="1"/>
    <col min="10509" max="10509" width="7.7265625" style="182" bestFit="1" customWidth="1"/>
    <col min="10510" max="10510" width="5.90625" style="182" customWidth="1"/>
    <col min="10511" max="10511" width="11.08984375" style="182" bestFit="1" customWidth="1"/>
    <col min="10512" max="10512" width="11.36328125" style="182" customWidth="1"/>
    <col min="10513" max="10513" width="12" style="182" customWidth="1"/>
    <col min="10514" max="10514" width="5.90625" style="182" customWidth="1"/>
    <col min="10515" max="10515" width="11.36328125" style="182" customWidth="1"/>
    <col min="10516" max="10516" width="5.90625" style="182" customWidth="1"/>
    <col min="10517" max="10761" width="9.453125" style="182"/>
    <col min="10762" max="10762" width="8.7265625" style="182" customWidth="1"/>
    <col min="10763" max="10763" width="6.7265625" style="182" customWidth="1"/>
    <col min="10764" max="10764" width="5.90625" style="182" customWidth="1"/>
    <col min="10765" max="10765" width="7.7265625" style="182" bestFit="1" customWidth="1"/>
    <col min="10766" max="10766" width="5.90625" style="182" customWidth="1"/>
    <col min="10767" max="10767" width="11.08984375" style="182" bestFit="1" customWidth="1"/>
    <col min="10768" max="10768" width="11.36328125" style="182" customWidth="1"/>
    <col min="10769" max="10769" width="12" style="182" customWidth="1"/>
    <col min="10770" max="10770" width="5.90625" style="182" customWidth="1"/>
    <col min="10771" max="10771" width="11.36328125" style="182" customWidth="1"/>
    <col min="10772" max="10772" width="5.90625" style="182" customWidth="1"/>
    <col min="10773" max="11017" width="9.453125" style="182"/>
    <col min="11018" max="11018" width="8.7265625" style="182" customWidth="1"/>
    <col min="11019" max="11019" width="6.7265625" style="182" customWidth="1"/>
    <col min="11020" max="11020" width="5.90625" style="182" customWidth="1"/>
    <col min="11021" max="11021" width="7.7265625" style="182" bestFit="1" customWidth="1"/>
    <col min="11022" max="11022" width="5.90625" style="182" customWidth="1"/>
    <col min="11023" max="11023" width="11.08984375" style="182" bestFit="1" customWidth="1"/>
    <col min="11024" max="11024" width="11.36328125" style="182" customWidth="1"/>
    <col min="11025" max="11025" width="12" style="182" customWidth="1"/>
    <col min="11026" max="11026" width="5.90625" style="182" customWidth="1"/>
    <col min="11027" max="11027" width="11.36328125" style="182" customWidth="1"/>
    <col min="11028" max="11028" width="5.90625" style="182" customWidth="1"/>
    <col min="11029" max="11273" width="9.453125" style="182"/>
    <col min="11274" max="11274" width="8.7265625" style="182" customWidth="1"/>
    <col min="11275" max="11275" width="6.7265625" style="182" customWidth="1"/>
    <col min="11276" max="11276" width="5.90625" style="182" customWidth="1"/>
    <col min="11277" max="11277" width="7.7265625" style="182" bestFit="1" customWidth="1"/>
    <col min="11278" max="11278" width="5.90625" style="182" customWidth="1"/>
    <col min="11279" max="11279" width="11.08984375" style="182" bestFit="1" customWidth="1"/>
    <col min="11280" max="11280" width="11.36328125" style="182" customWidth="1"/>
    <col min="11281" max="11281" width="12" style="182" customWidth="1"/>
    <col min="11282" max="11282" width="5.90625" style="182" customWidth="1"/>
    <col min="11283" max="11283" width="11.36328125" style="182" customWidth="1"/>
    <col min="11284" max="11284" width="5.90625" style="182" customWidth="1"/>
    <col min="11285" max="11529" width="9.453125" style="182"/>
    <col min="11530" max="11530" width="8.7265625" style="182" customWidth="1"/>
    <col min="11531" max="11531" width="6.7265625" style="182" customWidth="1"/>
    <col min="11532" max="11532" width="5.90625" style="182" customWidth="1"/>
    <col min="11533" max="11533" width="7.7265625" style="182" bestFit="1" customWidth="1"/>
    <col min="11534" max="11534" width="5.90625" style="182" customWidth="1"/>
    <col min="11535" max="11535" width="11.08984375" style="182" bestFit="1" customWidth="1"/>
    <col min="11536" max="11536" width="11.36328125" style="182" customWidth="1"/>
    <col min="11537" max="11537" width="12" style="182" customWidth="1"/>
    <col min="11538" max="11538" width="5.90625" style="182" customWidth="1"/>
    <col min="11539" max="11539" width="11.36328125" style="182" customWidth="1"/>
    <col min="11540" max="11540" width="5.90625" style="182" customWidth="1"/>
    <col min="11541" max="11785" width="9.453125" style="182"/>
    <col min="11786" max="11786" width="8.7265625" style="182" customWidth="1"/>
    <col min="11787" max="11787" width="6.7265625" style="182" customWidth="1"/>
    <col min="11788" max="11788" width="5.90625" style="182" customWidth="1"/>
    <col min="11789" max="11789" width="7.7265625" style="182" bestFit="1" customWidth="1"/>
    <col min="11790" max="11790" width="5.90625" style="182" customWidth="1"/>
    <col min="11791" max="11791" width="11.08984375" style="182" bestFit="1" customWidth="1"/>
    <col min="11792" max="11792" width="11.36328125" style="182" customWidth="1"/>
    <col min="11793" max="11793" width="12" style="182" customWidth="1"/>
    <col min="11794" max="11794" width="5.90625" style="182" customWidth="1"/>
    <col min="11795" max="11795" width="11.36328125" style="182" customWidth="1"/>
    <col min="11796" max="11796" width="5.90625" style="182" customWidth="1"/>
    <col min="11797" max="12041" width="9.453125" style="182"/>
    <col min="12042" max="12042" width="8.7265625" style="182" customWidth="1"/>
    <col min="12043" max="12043" width="6.7265625" style="182" customWidth="1"/>
    <col min="12044" max="12044" width="5.90625" style="182" customWidth="1"/>
    <col min="12045" max="12045" width="7.7265625" style="182" bestFit="1" customWidth="1"/>
    <col min="12046" max="12046" width="5.90625" style="182" customWidth="1"/>
    <col min="12047" max="12047" width="11.08984375" style="182" bestFit="1" customWidth="1"/>
    <col min="12048" max="12048" width="11.36328125" style="182" customWidth="1"/>
    <col min="12049" max="12049" width="12" style="182" customWidth="1"/>
    <col min="12050" max="12050" width="5.90625" style="182" customWidth="1"/>
    <col min="12051" max="12051" width="11.36328125" style="182" customWidth="1"/>
    <col min="12052" max="12052" width="5.90625" style="182" customWidth="1"/>
    <col min="12053" max="12297" width="9.453125" style="182"/>
    <col min="12298" max="12298" width="8.7265625" style="182" customWidth="1"/>
    <col min="12299" max="12299" width="6.7265625" style="182" customWidth="1"/>
    <col min="12300" max="12300" width="5.90625" style="182" customWidth="1"/>
    <col min="12301" max="12301" width="7.7265625" style="182" bestFit="1" customWidth="1"/>
    <col min="12302" max="12302" width="5.90625" style="182" customWidth="1"/>
    <col min="12303" max="12303" width="11.08984375" style="182" bestFit="1" customWidth="1"/>
    <col min="12304" max="12304" width="11.36328125" style="182" customWidth="1"/>
    <col min="12305" max="12305" width="12" style="182" customWidth="1"/>
    <col min="12306" max="12306" width="5.90625" style="182" customWidth="1"/>
    <col min="12307" max="12307" width="11.36328125" style="182" customWidth="1"/>
    <col min="12308" max="12308" width="5.90625" style="182" customWidth="1"/>
    <col min="12309" max="12553" width="9.453125" style="182"/>
    <col min="12554" max="12554" width="8.7265625" style="182" customWidth="1"/>
    <col min="12555" max="12555" width="6.7265625" style="182" customWidth="1"/>
    <col min="12556" max="12556" width="5.90625" style="182" customWidth="1"/>
    <col min="12557" max="12557" width="7.7265625" style="182" bestFit="1" customWidth="1"/>
    <col min="12558" max="12558" width="5.90625" style="182" customWidth="1"/>
    <col min="12559" max="12559" width="11.08984375" style="182" bestFit="1" customWidth="1"/>
    <col min="12560" max="12560" width="11.36328125" style="182" customWidth="1"/>
    <col min="12561" max="12561" width="12" style="182" customWidth="1"/>
    <col min="12562" max="12562" width="5.90625" style="182" customWidth="1"/>
    <col min="12563" max="12563" width="11.36328125" style="182" customWidth="1"/>
    <col min="12564" max="12564" width="5.90625" style="182" customWidth="1"/>
    <col min="12565" max="12809" width="9.453125" style="182"/>
    <col min="12810" max="12810" width="8.7265625" style="182" customWidth="1"/>
    <col min="12811" max="12811" width="6.7265625" style="182" customWidth="1"/>
    <col min="12812" max="12812" width="5.90625" style="182" customWidth="1"/>
    <col min="12813" max="12813" width="7.7265625" style="182" bestFit="1" customWidth="1"/>
    <col min="12814" max="12814" width="5.90625" style="182" customWidth="1"/>
    <col min="12815" max="12815" width="11.08984375" style="182" bestFit="1" customWidth="1"/>
    <col min="12816" max="12816" width="11.36328125" style="182" customWidth="1"/>
    <col min="12817" max="12817" width="12" style="182" customWidth="1"/>
    <col min="12818" max="12818" width="5.90625" style="182" customWidth="1"/>
    <col min="12819" max="12819" width="11.36328125" style="182" customWidth="1"/>
    <col min="12820" max="12820" width="5.90625" style="182" customWidth="1"/>
    <col min="12821" max="13065" width="9.453125" style="182"/>
    <col min="13066" max="13066" width="8.7265625" style="182" customWidth="1"/>
    <col min="13067" max="13067" width="6.7265625" style="182" customWidth="1"/>
    <col min="13068" max="13068" width="5.90625" style="182" customWidth="1"/>
    <col min="13069" max="13069" width="7.7265625" style="182" bestFit="1" customWidth="1"/>
    <col min="13070" max="13070" width="5.90625" style="182" customWidth="1"/>
    <col min="13071" max="13071" width="11.08984375" style="182" bestFit="1" customWidth="1"/>
    <col min="13072" max="13072" width="11.36328125" style="182" customWidth="1"/>
    <col min="13073" max="13073" width="12" style="182" customWidth="1"/>
    <col min="13074" max="13074" width="5.90625" style="182" customWidth="1"/>
    <col min="13075" max="13075" width="11.36328125" style="182" customWidth="1"/>
    <col min="13076" max="13076" width="5.90625" style="182" customWidth="1"/>
    <col min="13077" max="13321" width="9.453125" style="182"/>
    <col min="13322" max="13322" width="8.7265625" style="182" customWidth="1"/>
    <col min="13323" max="13323" width="6.7265625" style="182" customWidth="1"/>
    <col min="13324" max="13324" width="5.90625" style="182" customWidth="1"/>
    <col min="13325" max="13325" width="7.7265625" style="182" bestFit="1" customWidth="1"/>
    <col min="13326" max="13326" width="5.90625" style="182" customWidth="1"/>
    <col min="13327" max="13327" width="11.08984375" style="182" bestFit="1" customWidth="1"/>
    <col min="13328" max="13328" width="11.36328125" style="182" customWidth="1"/>
    <col min="13329" max="13329" width="12" style="182" customWidth="1"/>
    <col min="13330" max="13330" width="5.90625" style="182" customWidth="1"/>
    <col min="13331" max="13331" width="11.36328125" style="182" customWidth="1"/>
    <col min="13332" max="13332" width="5.90625" style="182" customWidth="1"/>
    <col min="13333" max="13577" width="9.453125" style="182"/>
    <col min="13578" max="13578" width="8.7265625" style="182" customWidth="1"/>
    <col min="13579" max="13579" width="6.7265625" style="182" customWidth="1"/>
    <col min="13580" max="13580" width="5.90625" style="182" customWidth="1"/>
    <col min="13581" max="13581" width="7.7265625" style="182" bestFit="1" customWidth="1"/>
    <col min="13582" max="13582" width="5.90625" style="182" customWidth="1"/>
    <col min="13583" max="13583" width="11.08984375" style="182" bestFit="1" customWidth="1"/>
    <col min="13584" max="13584" width="11.36328125" style="182" customWidth="1"/>
    <col min="13585" max="13585" width="12" style="182" customWidth="1"/>
    <col min="13586" max="13586" width="5.90625" style="182" customWidth="1"/>
    <col min="13587" max="13587" width="11.36328125" style="182" customWidth="1"/>
    <col min="13588" max="13588" width="5.90625" style="182" customWidth="1"/>
    <col min="13589" max="13833" width="9.453125" style="182"/>
    <col min="13834" max="13834" width="8.7265625" style="182" customWidth="1"/>
    <col min="13835" max="13835" width="6.7265625" style="182" customWidth="1"/>
    <col min="13836" max="13836" width="5.90625" style="182" customWidth="1"/>
    <col min="13837" max="13837" width="7.7265625" style="182" bestFit="1" customWidth="1"/>
    <col min="13838" max="13838" width="5.90625" style="182" customWidth="1"/>
    <col min="13839" max="13839" width="11.08984375" style="182" bestFit="1" customWidth="1"/>
    <col min="13840" max="13840" width="11.36328125" style="182" customWidth="1"/>
    <col min="13841" max="13841" width="12" style="182" customWidth="1"/>
    <col min="13842" max="13842" width="5.90625" style="182" customWidth="1"/>
    <col min="13843" max="13843" width="11.36328125" style="182" customWidth="1"/>
    <col min="13844" max="13844" width="5.90625" style="182" customWidth="1"/>
    <col min="13845" max="14089" width="9.453125" style="182"/>
    <col min="14090" max="14090" width="8.7265625" style="182" customWidth="1"/>
    <col min="14091" max="14091" width="6.7265625" style="182" customWidth="1"/>
    <col min="14092" max="14092" width="5.90625" style="182" customWidth="1"/>
    <col min="14093" max="14093" width="7.7265625" style="182" bestFit="1" customWidth="1"/>
    <col min="14094" max="14094" width="5.90625" style="182" customWidth="1"/>
    <col min="14095" max="14095" width="11.08984375" style="182" bestFit="1" customWidth="1"/>
    <col min="14096" max="14096" width="11.36328125" style="182" customWidth="1"/>
    <col min="14097" max="14097" width="12" style="182" customWidth="1"/>
    <col min="14098" max="14098" width="5.90625" style="182" customWidth="1"/>
    <col min="14099" max="14099" width="11.36328125" style="182" customWidth="1"/>
    <col min="14100" max="14100" width="5.90625" style="182" customWidth="1"/>
    <col min="14101" max="14345" width="9.453125" style="182"/>
    <col min="14346" max="14346" width="8.7265625" style="182" customWidth="1"/>
    <col min="14347" max="14347" width="6.7265625" style="182" customWidth="1"/>
    <col min="14348" max="14348" width="5.90625" style="182" customWidth="1"/>
    <col min="14349" max="14349" width="7.7265625" style="182" bestFit="1" customWidth="1"/>
    <col min="14350" max="14350" width="5.90625" style="182" customWidth="1"/>
    <col min="14351" max="14351" width="11.08984375" style="182" bestFit="1" customWidth="1"/>
    <col min="14352" max="14352" width="11.36328125" style="182" customWidth="1"/>
    <col min="14353" max="14353" width="12" style="182" customWidth="1"/>
    <col min="14354" max="14354" width="5.90625" style="182" customWidth="1"/>
    <col min="14355" max="14355" width="11.36328125" style="182" customWidth="1"/>
    <col min="14356" max="14356" width="5.90625" style="182" customWidth="1"/>
    <col min="14357" max="14601" width="9.453125" style="182"/>
    <col min="14602" max="14602" width="8.7265625" style="182" customWidth="1"/>
    <col min="14603" max="14603" width="6.7265625" style="182" customWidth="1"/>
    <col min="14604" max="14604" width="5.90625" style="182" customWidth="1"/>
    <col min="14605" max="14605" width="7.7265625" style="182" bestFit="1" customWidth="1"/>
    <col min="14606" max="14606" width="5.90625" style="182" customWidth="1"/>
    <col min="14607" max="14607" width="11.08984375" style="182" bestFit="1" customWidth="1"/>
    <col min="14608" max="14608" width="11.36328125" style="182" customWidth="1"/>
    <col min="14609" max="14609" width="12" style="182" customWidth="1"/>
    <col min="14610" max="14610" width="5.90625" style="182" customWidth="1"/>
    <col min="14611" max="14611" width="11.36328125" style="182" customWidth="1"/>
    <col min="14612" max="14612" width="5.90625" style="182" customWidth="1"/>
    <col min="14613" max="14857" width="9.453125" style="182"/>
    <col min="14858" max="14858" width="8.7265625" style="182" customWidth="1"/>
    <col min="14859" max="14859" width="6.7265625" style="182" customWidth="1"/>
    <col min="14860" max="14860" width="5.90625" style="182" customWidth="1"/>
    <col min="14861" max="14861" width="7.7265625" style="182" bestFit="1" customWidth="1"/>
    <col min="14862" max="14862" width="5.90625" style="182" customWidth="1"/>
    <col min="14863" max="14863" width="11.08984375" style="182" bestFit="1" customWidth="1"/>
    <col min="14864" max="14864" width="11.36328125" style="182" customWidth="1"/>
    <col min="14865" max="14865" width="12" style="182" customWidth="1"/>
    <col min="14866" max="14866" width="5.90625" style="182" customWidth="1"/>
    <col min="14867" max="14867" width="11.36328125" style="182" customWidth="1"/>
    <col min="14868" max="14868" width="5.90625" style="182" customWidth="1"/>
    <col min="14869" max="15113" width="9.453125" style="182"/>
    <col min="15114" max="15114" width="8.7265625" style="182" customWidth="1"/>
    <col min="15115" max="15115" width="6.7265625" style="182" customWidth="1"/>
    <col min="15116" max="15116" width="5.90625" style="182" customWidth="1"/>
    <col min="15117" max="15117" width="7.7265625" style="182" bestFit="1" customWidth="1"/>
    <col min="15118" max="15118" width="5.90625" style="182" customWidth="1"/>
    <col min="15119" max="15119" width="11.08984375" style="182" bestFit="1" customWidth="1"/>
    <col min="15120" max="15120" width="11.36328125" style="182" customWidth="1"/>
    <col min="15121" max="15121" width="12" style="182" customWidth="1"/>
    <col min="15122" max="15122" width="5.90625" style="182" customWidth="1"/>
    <col min="15123" max="15123" width="11.36328125" style="182" customWidth="1"/>
    <col min="15124" max="15124" width="5.90625" style="182" customWidth="1"/>
    <col min="15125" max="15369" width="9.453125" style="182"/>
    <col min="15370" max="15370" width="8.7265625" style="182" customWidth="1"/>
    <col min="15371" max="15371" width="6.7265625" style="182" customWidth="1"/>
    <col min="15372" max="15372" width="5.90625" style="182" customWidth="1"/>
    <col min="15373" max="15373" width="7.7265625" style="182" bestFit="1" customWidth="1"/>
    <col min="15374" max="15374" width="5.90625" style="182" customWidth="1"/>
    <col min="15375" max="15375" width="11.08984375" style="182" bestFit="1" customWidth="1"/>
    <col min="15376" max="15376" width="11.36328125" style="182" customWidth="1"/>
    <col min="15377" max="15377" width="12" style="182" customWidth="1"/>
    <col min="15378" max="15378" width="5.90625" style="182" customWidth="1"/>
    <col min="15379" max="15379" width="11.36328125" style="182" customWidth="1"/>
    <col min="15380" max="15380" width="5.90625" style="182" customWidth="1"/>
    <col min="15381" max="15625" width="9.453125" style="182"/>
    <col min="15626" max="15626" width="8.7265625" style="182" customWidth="1"/>
    <col min="15627" max="15627" width="6.7265625" style="182" customWidth="1"/>
    <col min="15628" max="15628" width="5.90625" style="182" customWidth="1"/>
    <col min="15629" max="15629" width="7.7265625" style="182" bestFit="1" customWidth="1"/>
    <col min="15630" max="15630" width="5.90625" style="182" customWidth="1"/>
    <col min="15631" max="15631" width="11.08984375" style="182" bestFit="1" customWidth="1"/>
    <col min="15632" max="15632" width="11.36328125" style="182" customWidth="1"/>
    <col min="15633" max="15633" width="12" style="182" customWidth="1"/>
    <col min="15634" max="15634" width="5.90625" style="182" customWidth="1"/>
    <col min="15635" max="15635" width="11.36328125" style="182" customWidth="1"/>
    <col min="15636" max="15636" width="5.90625" style="182" customWidth="1"/>
    <col min="15637" max="15881" width="9.453125" style="182"/>
    <col min="15882" max="15882" width="8.7265625" style="182" customWidth="1"/>
    <col min="15883" max="15883" width="6.7265625" style="182" customWidth="1"/>
    <col min="15884" max="15884" width="5.90625" style="182" customWidth="1"/>
    <col min="15885" max="15885" width="7.7265625" style="182" bestFit="1" customWidth="1"/>
    <col min="15886" max="15886" width="5.90625" style="182" customWidth="1"/>
    <col min="15887" max="15887" width="11.08984375" style="182" bestFit="1" customWidth="1"/>
    <col min="15888" max="15888" width="11.36328125" style="182" customWidth="1"/>
    <col min="15889" max="15889" width="12" style="182" customWidth="1"/>
    <col min="15890" max="15890" width="5.90625" style="182" customWidth="1"/>
    <col min="15891" max="15891" width="11.36328125" style="182" customWidth="1"/>
    <col min="15892" max="15892" width="5.90625" style="182" customWidth="1"/>
    <col min="15893" max="16137" width="9.453125" style="182"/>
    <col min="16138" max="16138" width="8.7265625" style="182" customWidth="1"/>
    <col min="16139" max="16139" width="6.7265625" style="182" customWidth="1"/>
    <col min="16140" max="16140" width="5.90625" style="182" customWidth="1"/>
    <col min="16141" max="16141" width="7.7265625" style="182" bestFit="1" customWidth="1"/>
    <col min="16142" max="16142" width="5.90625" style="182" customWidth="1"/>
    <col min="16143" max="16143" width="11.08984375" style="182" bestFit="1" customWidth="1"/>
    <col min="16144" max="16144" width="11.36328125" style="182" customWidth="1"/>
    <col min="16145" max="16145" width="12" style="182" customWidth="1"/>
    <col min="16146" max="16146" width="5.90625" style="182" customWidth="1"/>
    <col min="16147" max="16147" width="11.36328125" style="182" customWidth="1"/>
    <col min="16148" max="16148" width="5.90625" style="182" customWidth="1"/>
    <col min="16149" max="16384" width="9.453125" style="182"/>
  </cols>
  <sheetData>
    <row r="1" spans="11:33" s="176" customFormat="1" ht="17.5">
      <c r="K1" s="1996" t="s">
        <v>182</v>
      </c>
      <c r="L1" s="1996"/>
      <c r="M1" s="1996"/>
      <c r="N1" s="1996"/>
      <c r="O1" s="1996"/>
      <c r="P1" s="1996"/>
      <c r="Q1" s="1996"/>
      <c r="R1" s="1996"/>
      <c r="S1" s="1996"/>
      <c r="T1" s="1996"/>
      <c r="U1" s="1996"/>
    </row>
    <row r="2" spans="11:33" s="176" customFormat="1" ht="12.5" thickBot="1">
      <c r="K2" s="177"/>
      <c r="L2" s="177"/>
      <c r="M2" s="178"/>
      <c r="N2" s="177"/>
      <c r="O2" s="177"/>
      <c r="P2" s="177"/>
      <c r="Q2" s="177"/>
      <c r="R2" s="177"/>
      <c r="S2" s="177"/>
      <c r="T2" s="179"/>
      <c r="U2" s="180" t="s">
        <v>183</v>
      </c>
    </row>
    <row r="3" spans="11:33" ht="13">
      <c r="K3" s="181" t="s">
        <v>184</v>
      </c>
      <c r="L3" s="1997" t="s">
        <v>185</v>
      </c>
      <c r="M3" s="1998"/>
      <c r="N3" s="1999" t="s">
        <v>186</v>
      </c>
      <c r="O3" s="1998"/>
      <c r="P3" s="2000" t="s">
        <v>187</v>
      </c>
      <c r="Q3" s="2002" t="s">
        <v>188</v>
      </c>
      <c r="R3" s="1999" t="s">
        <v>189</v>
      </c>
      <c r="S3" s="1998"/>
      <c r="T3" s="1999" t="s">
        <v>190</v>
      </c>
      <c r="U3" s="2003"/>
      <c r="W3" s="1567" t="s">
        <v>184</v>
      </c>
      <c r="X3" s="1567" t="s">
        <v>211</v>
      </c>
      <c r="Y3" s="1567" t="s">
        <v>186</v>
      </c>
      <c r="Z3" s="1567" t="s">
        <v>187</v>
      </c>
      <c r="AA3" s="1567" t="s">
        <v>188</v>
      </c>
      <c r="AB3" s="1796" t="s">
        <v>212</v>
      </c>
      <c r="AC3" s="1567" t="s">
        <v>825</v>
      </c>
      <c r="AD3" s="1565"/>
      <c r="AE3" s="1796" t="s">
        <v>190</v>
      </c>
      <c r="AF3" s="1565"/>
    </row>
    <row r="4" spans="11:33" ht="21" customHeight="1">
      <c r="K4" s="183" t="s">
        <v>191</v>
      </c>
      <c r="L4" s="184" t="s">
        <v>192</v>
      </c>
      <c r="M4" s="185" t="s">
        <v>193</v>
      </c>
      <c r="N4" s="186" t="s">
        <v>192</v>
      </c>
      <c r="O4" s="186" t="s">
        <v>193</v>
      </c>
      <c r="P4" s="2001"/>
      <c r="Q4" s="2001"/>
      <c r="R4" s="1789" t="s">
        <v>192</v>
      </c>
      <c r="S4" s="186" t="s">
        <v>193</v>
      </c>
      <c r="T4" s="1789" t="s">
        <v>192</v>
      </c>
      <c r="U4" s="187" t="s">
        <v>193</v>
      </c>
      <c r="W4" s="1567" t="s">
        <v>194</v>
      </c>
      <c r="X4" s="1568" t="s">
        <v>816</v>
      </c>
      <c r="Y4" s="1568">
        <v>220240</v>
      </c>
      <c r="Z4" s="1568">
        <f>VLOOKUP(W4,$K$5:$P$23,6,FALSE)</f>
        <v>104764109</v>
      </c>
      <c r="AA4" s="1568">
        <f>VLOOKUP($W4,$K$5:$Q$23,7,FALSE)</f>
        <v>676756624</v>
      </c>
      <c r="AB4" s="1797">
        <f>VLOOKUP($W4,$K$5:$Q$23,7,FALSE)</f>
        <v>676756624</v>
      </c>
      <c r="AC4" s="1568">
        <f>AD4</f>
        <v>100</v>
      </c>
      <c r="AD4" s="1568">
        <f>VLOOKUP($W4,$K$5:$S$23,9,FALSE)</f>
        <v>100</v>
      </c>
      <c r="AE4" s="1797">
        <f>VLOOKUP($W4,$K$5:$T$23,10,FALSE)</f>
        <v>304735536</v>
      </c>
      <c r="AF4" s="1568">
        <f>VLOOKUP($W4,$K$5:$U$23,11,FALSE)</f>
        <v>100</v>
      </c>
    </row>
    <row r="5" spans="11:33" ht="13">
      <c r="K5" s="188" t="s">
        <v>194</v>
      </c>
      <c r="L5" s="1768">
        <v>4577</v>
      </c>
      <c r="M5" s="1769">
        <v>100</v>
      </c>
      <c r="N5" s="1770">
        <v>218639</v>
      </c>
      <c r="O5" s="1771">
        <v>100</v>
      </c>
      <c r="P5" s="1772">
        <v>104764109</v>
      </c>
      <c r="Q5" s="1772">
        <v>676756624</v>
      </c>
      <c r="R5" s="1790">
        <v>974153128</v>
      </c>
      <c r="S5" s="1771">
        <v>100</v>
      </c>
      <c r="T5" s="1790">
        <v>304735536</v>
      </c>
      <c r="U5" s="1773">
        <v>100</v>
      </c>
      <c r="W5" s="1570"/>
      <c r="X5" s="1568">
        <v>0</v>
      </c>
      <c r="Y5" s="1568">
        <v>0</v>
      </c>
      <c r="Z5" s="1568">
        <f t="shared" ref="Z5:Z22" si="0">VLOOKUP(W5,$K$5:$P$23,6,FALSE)</f>
        <v>0</v>
      </c>
      <c r="AA5" s="1568">
        <f t="shared" ref="AA5:AB22" si="1">VLOOKUP($W5,$K$5:$Q$23,7,FALSE)</f>
        <v>0</v>
      </c>
      <c r="AB5" s="1797">
        <f t="shared" si="1"/>
        <v>0</v>
      </c>
      <c r="AC5" s="1568">
        <f t="shared" ref="AC5:AC22" si="2">AD5</f>
        <v>0</v>
      </c>
      <c r="AD5" s="1568">
        <f t="shared" ref="AD5:AD22" si="3">VLOOKUP($W5,$K$5:$S$23,9,FALSE)</f>
        <v>0</v>
      </c>
      <c r="AE5" s="1797">
        <f t="shared" ref="AE5:AE22" si="4">VLOOKUP($W5,$K$5:$T$23,10,FALSE)</f>
        <v>0</v>
      </c>
      <c r="AF5" s="1568">
        <f t="shared" ref="AF5:AF22" si="5">VLOOKUP($W5,$K$5:$U$23,11,FALSE)</f>
        <v>0</v>
      </c>
      <c r="AG5" s="192"/>
    </row>
    <row r="6" spans="11:33" s="192" customFormat="1" ht="16.5">
      <c r="K6" s="189"/>
      <c r="L6" s="190"/>
      <c r="M6" s="190"/>
      <c r="N6" s="190"/>
      <c r="O6" s="190"/>
      <c r="P6" s="1569"/>
      <c r="Q6" s="1569"/>
      <c r="R6" s="1791"/>
      <c r="S6" s="1569"/>
      <c r="T6" s="1791"/>
      <c r="U6" s="191"/>
      <c r="W6" s="1567" t="s">
        <v>195</v>
      </c>
      <c r="X6" s="1568" t="s">
        <v>836</v>
      </c>
      <c r="Y6" s="1568">
        <v>195574</v>
      </c>
      <c r="Z6" s="1568">
        <f t="shared" si="0"/>
        <v>90712368</v>
      </c>
      <c r="AA6" s="1568">
        <f t="shared" si="1"/>
        <v>600044881</v>
      </c>
      <c r="AB6" s="1797">
        <f>VLOOKUP($W6,$K$5:$R$23,8,FALSE)</f>
        <v>883230448</v>
      </c>
      <c r="AC6" s="1568">
        <f t="shared" si="2"/>
        <v>90.666489960703586</v>
      </c>
      <c r="AD6" s="1568">
        <f t="shared" si="3"/>
        <v>90.666489960703586</v>
      </c>
      <c r="AE6" s="1797">
        <f t="shared" si="4"/>
        <v>288878791</v>
      </c>
      <c r="AF6" s="1568">
        <f t="shared" si="5"/>
        <v>94.796555331833702</v>
      </c>
      <c r="AG6" s="182"/>
    </row>
    <row r="7" spans="11:33" ht="13">
      <c r="K7" s="193" t="s">
        <v>195</v>
      </c>
      <c r="L7" s="194">
        <v>4242</v>
      </c>
      <c r="M7" s="1357">
        <v>92.680795280751582</v>
      </c>
      <c r="N7" s="1574">
        <v>194246</v>
      </c>
      <c r="O7" s="1358">
        <v>88.843253033539298</v>
      </c>
      <c r="P7" s="1574">
        <v>90712368</v>
      </c>
      <c r="Q7" s="1574">
        <v>600044881</v>
      </c>
      <c r="R7" s="1792">
        <v>883230448</v>
      </c>
      <c r="S7" s="1358">
        <v>90.666489960703586</v>
      </c>
      <c r="T7" s="1792">
        <v>288878791</v>
      </c>
      <c r="U7" s="1358">
        <v>94.796555331833702</v>
      </c>
      <c r="W7" s="1567" t="s">
        <v>196</v>
      </c>
      <c r="X7" s="1568" t="s">
        <v>835</v>
      </c>
      <c r="Y7" s="1568">
        <v>56341</v>
      </c>
      <c r="Z7" s="1568">
        <f t="shared" si="0"/>
        <v>26811616</v>
      </c>
      <c r="AA7" s="1568">
        <f t="shared" si="1"/>
        <v>225386799</v>
      </c>
      <c r="AB7" s="1797">
        <f t="shared" ref="AB7:AB21" si="6">VLOOKUP($W7,$K$5:$R$23,8,FALSE)</f>
        <v>310083951</v>
      </c>
      <c r="AC7" s="1568">
        <f t="shared" si="2"/>
        <v>31.831130249165508</v>
      </c>
      <c r="AD7" s="1568">
        <f t="shared" si="3"/>
        <v>31.831130249165508</v>
      </c>
      <c r="AE7" s="1797">
        <f t="shared" si="4"/>
        <v>91597900</v>
      </c>
      <c r="AF7" s="1568">
        <f t="shared" si="5"/>
        <v>30.058161644790911</v>
      </c>
    </row>
    <row r="8" spans="11:33" ht="13">
      <c r="K8" s="189" t="s">
        <v>196</v>
      </c>
      <c r="L8" s="1774">
        <v>1109</v>
      </c>
      <c r="M8" s="196">
        <v>24.229844876556697</v>
      </c>
      <c r="N8" s="1571">
        <v>55772</v>
      </c>
      <c r="O8" s="196">
        <v>25.508715279524697</v>
      </c>
      <c r="P8" s="772">
        <v>26811616</v>
      </c>
      <c r="Q8" s="772">
        <v>225386799</v>
      </c>
      <c r="R8" s="1793">
        <v>310083951</v>
      </c>
      <c r="S8" s="196">
        <v>31.831130249165508</v>
      </c>
      <c r="T8" s="1793">
        <v>91597900</v>
      </c>
      <c r="U8" s="196">
        <v>30.058161644790911</v>
      </c>
      <c r="W8" s="1567" t="s">
        <v>201</v>
      </c>
      <c r="X8" s="1568" t="s">
        <v>837</v>
      </c>
      <c r="Y8" s="1568">
        <v>40355</v>
      </c>
      <c r="Z8" s="1568">
        <f t="shared" si="0"/>
        <v>17899383</v>
      </c>
      <c r="AA8" s="1568">
        <f t="shared" si="1"/>
        <v>134832781</v>
      </c>
      <c r="AB8" s="1797">
        <f t="shared" si="6"/>
        <v>171635066</v>
      </c>
      <c r="AC8" s="1568">
        <f t="shared" si="2"/>
        <v>17.618900054489174</v>
      </c>
      <c r="AD8" s="1568">
        <f t="shared" si="3"/>
        <v>17.618900054489174</v>
      </c>
      <c r="AE8" s="1797">
        <f t="shared" si="4"/>
        <v>38258631</v>
      </c>
      <c r="AF8" s="1568">
        <f t="shared" si="5"/>
        <v>12.554699560867755</v>
      </c>
    </row>
    <row r="9" spans="11:33" ht="13">
      <c r="K9" s="189" t="s">
        <v>197</v>
      </c>
      <c r="L9" s="1774">
        <v>391</v>
      </c>
      <c r="M9" s="196">
        <v>8.5427135678391952</v>
      </c>
      <c r="N9" s="1571">
        <v>20356</v>
      </c>
      <c r="O9" s="196">
        <v>9.3103243245715532</v>
      </c>
      <c r="P9" s="772">
        <v>10081402</v>
      </c>
      <c r="Q9" s="772">
        <v>70964809</v>
      </c>
      <c r="R9" s="1793">
        <v>112038843</v>
      </c>
      <c r="S9" s="196">
        <v>11.501153132877894</v>
      </c>
      <c r="T9" s="1793">
        <v>39621192</v>
      </c>
      <c r="U9" s="196">
        <v>13.001828575712942</v>
      </c>
      <c r="W9" s="1567" t="s">
        <v>213</v>
      </c>
      <c r="X9" s="1568">
        <v>398</v>
      </c>
      <c r="Y9" s="1568">
        <v>20674</v>
      </c>
      <c r="Z9" s="1568">
        <f t="shared" si="0"/>
        <v>10081402</v>
      </c>
      <c r="AA9" s="1568">
        <f t="shared" si="1"/>
        <v>70964809</v>
      </c>
      <c r="AB9" s="1797">
        <f t="shared" si="6"/>
        <v>112038843</v>
      </c>
      <c r="AC9" s="1568">
        <f t="shared" si="2"/>
        <v>11.501153132877894</v>
      </c>
      <c r="AD9" s="1568">
        <f t="shared" si="3"/>
        <v>11.501153132877894</v>
      </c>
      <c r="AE9" s="1797">
        <f t="shared" si="4"/>
        <v>39621192</v>
      </c>
      <c r="AF9" s="1568">
        <f t="shared" si="5"/>
        <v>13.001828575712942</v>
      </c>
    </row>
    <row r="10" spans="11:33" ht="13">
      <c r="K10" s="189" t="s">
        <v>198</v>
      </c>
      <c r="L10" s="1774">
        <v>43</v>
      </c>
      <c r="M10" s="196">
        <v>0.939480008739349</v>
      </c>
      <c r="N10" s="1571">
        <v>1679</v>
      </c>
      <c r="O10" s="196">
        <v>0.7679325280485183</v>
      </c>
      <c r="P10" s="772">
        <v>699298</v>
      </c>
      <c r="Q10" s="772">
        <v>5966290</v>
      </c>
      <c r="R10" s="1793">
        <v>7630790</v>
      </c>
      <c r="S10" s="196">
        <v>0.78332551430251118</v>
      </c>
      <c r="T10" s="1793">
        <v>1560420</v>
      </c>
      <c r="U10" s="196">
        <v>0.51205711696190237</v>
      </c>
      <c r="W10" s="1566" t="s">
        <v>206</v>
      </c>
      <c r="X10" s="1568">
        <v>417</v>
      </c>
      <c r="Y10" s="1568">
        <v>22619</v>
      </c>
      <c r="Z10" s="1568">
        <f t="shared" si="0"/>
        <v>11422179</v>
      </c>
      <c r="AA10" s="1568">
        <f t="shared" si="1"/>
        <v>46000691</v>
      </c>
      <c r="AB10" s="1797">
        <f t="shared" si="6"/>
        <v>85391058</v>
      </c>
      <c r="AC10" s="1568">
        <f t="shared" si="2"/>
        <v>8.765670975703113</v>
      </c>
      <c r="AD10" s="1568">
        <f t="shared" si="3"/>
        <v>8.765670975703113</v>
      </c>
      <c r="AE10" s="1797">
        <f t="shared" si="4"/>
        <v>40873322</v>
      </c>
      <c r="AF10" s="1568">
        <f t="shared" si="5"/>
        <v>13.412719283254185</v>
      </c>
    </row>
    <row r="11" spans="11:33" ht="13">
      <c r="K11" s="189" t="s">
        <v>199</v>
      </c>
      <c r="L11" s="1774">
        <v>171</v>
      </c>
      <c r="M11" s="196">
        <v>3.7360716626611321</v>
      </c>
      <c r="N11" s="1571">
        <v>8814</v>
      </c>
      <c r="O11" s="196">
        <v>4.0313027410480293</v>
      </c>
      <c r="P11" s="772">
        <v>4210317</v>
      </c>
      <c r="Q11" s="772">
        <v>24589713</v>
      </c>
      <c r="R11" s="1793">
        <v>41348728</v>
      </c>
      <c r="S11" s="196">
        <v>4.2445819667891067</v>
      </c>
      <c r="T11" s="1793">
        <v>16056563</v>
      </c>
      <c r="U11" s="196">
        <v>5.2690156227792215</v>
      </c>
      <c r="W11" s="1567" t="s">
        <v>200</v>
      </c>
      <c r="X11" s="1568">
        <v>350</v>
      </c>
      <c r="Y11" s="1568">
        <v>15082</v>
      </c>
      <c r="Z11" s="1568">
        <f t="shared" si="0"/>
        <v>6668031</v>
      </c>
      <c r="AA11" s="1568">
        <f t="shared" si="1"/>
        <v>37217728</v>
      </c>
      <c r="AB11" s="1797">
        <f t="shared" si="6"/>
        <v>56708421</v>
      </c>
      <c r="AC11" s="1568">
        <f t="shared" si="2"/>
        <v>5.8213046152637311</v>
      </c>
      <c r="AD11" s="1568">
        <f t="shared" si="3"/>
        <v>5.8213046152637311</v>
      </c>
      <c r="AE11" s="1797">
        <f t="shared" si="4"/>
        <v>19855054</v>
      </c>
      <c r="AF11" s="1568">
        <f t="shared" si="5"/>
        <v>6.5155033313869906</v>
      </c>
    </row>
    <row r="12" spans="11:33" ht="13">
      <c r="K12" s="189" t="s">
        <v>200</v>
      </c>
      <c r="L12" s="1774">
        <v>349</v>
      </c>
      <c r="M12" s="196">
        <v>7.6250819313961102</v>
      </c>
      <c r="N12" s="1571">
        <v>14944</v>
      </c>
      <c r="O12" s="196">
        <v>6.8350111370798441</v>
      </c>
      <c r="P12" s="772">
        <v>6668031</v>
      </c>
      <c r="Q12" s="772">
        <v>37217728</v>
      </c>
      <c r="R12" s="1793">
        <v>56708421</v>
      </c>
      <c r="S12" s="196">
        <v>5.8213046152637311</v>
      </c>
      <c r="T12" s="1793">
        <v>19855054</v>
      </c>
      <c r="U12" s="196">
        <v>6.5155033313869906</v>
      </c>
      <c r="W12" s="1567" t="s">
        <v>199</v>
      </c>
      <c r="X12" s="1568">
        <v>177</v>
      </c>
      <c r="Y12" s="1568">
        <v>8649</v>
      </c>
      <c r="Z12" s="1568">
        <f t="shared" si="0"/>
        <v>4210317</v>
      </c>
      <c r="AA12" s="1568">
        <f t="shared" si="1"/>
        <v>24589713</v>
      </c>
      <c r="AB12" s="1797">
        <f t="shared" si="6"/>
        <v>41348728</v>
      </c>
      <c r="AC12" s="1568">
        <f t="shared" si="2"/>
        <v>4.2445819667891067</v>
      </c>
      <c r="AD12" s="1568">
        <f t="shared" si="3"/>
        <v>4.2445819667891067</v>
      </c>
      <c r="AE12" s="1797">
        <f t="shared" si="4"/>
        <v>16056563</v>
      </c>
      <c r="AF12" s="1568">
        <f t="shared" si="5"/>
        <v>5.2690156227792215</v>
      </c>
    </row>
    <row r="13" spans="11:33" ht="13">
      <c r="K13" s="189" t="s">
        <v>201</v>
      </c>
      <c r="L13" s="1774">
        <v>1106</v>
      </c>
      <c r="M13" s="196">
        <v>24.164299759667905</v>
      </c>
      <c r="N13" s="1571">
        <v>40012</v>
      </c>
      <c r="O13" s="196">
        <v>18.300486189563621</v>
      </c>
      <c r="P13" s="772">
        <v>17899383</v>
      </c>
      <c r="Q13" s="772">
        <v>134832781</v>
      </c>
      <c r="R13" s="1793">
        <v>171635066</v>
      </c>
      <c r="S13" s="196">
        <v>17.618900054489174</v>
      </c>
      <c r="T13" s="1793">
        <v>38258631</v>
      </c>
      <c r="U13" s="196">
        <v>12.554699560867755</v>
      </c>
      <c r="W13" s="1567" t="s">
        <v>205</v>
      </c>
      <c r="X13" s="1568">
        <v>39</v>
      </c>
      <c r="Y13" s="1568">
        <v>4037</v>
      </c>
      <c r="Z13" s="1568">
        <f t="shared" si="0"/>
        <v>2448667</v>
      </c>
      <c r="AA13" s="1568">
        <f t="shared" si="1"/>
        <v>13389995</v>
      </c>
      <c r="AB13" s="1797">
        <f t="shared" si="6"/>
        <v>27238164</v>
      </c>
      <c r="AC13" s="1568">
        <f t="shared" si="2"/>
        <v>2.7960864895975575</v>
      </c>
      <c r="AD13" s="1568">
        <f t="shared" si="3"/>
        <v>2.7960864895975575</v>
      </c>
      <c r="AE13" s="1797">
        <f t="shared" si="4"/>
        <v>13451174</v>
      </c>
      <c r="AF13" s="1568">
        <f t="shared" si="5"/>
        <v>4.4140483832512398</v>
      </c>
    </row>
    <row r="14" spans="11:33" ht="13">
      <c r="K14" s="189" t="s">
        <v>202</v>
      </c>
      <c r="L14" s="1774">
        <v>212</v>
      </c>
      <c r="M14" s="196">
        <v>4.6318549268079527</v>
      </c>
      <c r="N14" s="1571">
        <v>7071</v>
      </c>
      <c r="O14" s="196">
        <v>3.2340982166951</v>
      </c>
      <c r="P14" s="772">
        <v>3357415</v>
      </c>
      <c r="Q14" s="772">
        <v>11074496</v>
      </c>
      <c r="R14" s="1793">
        <v>18927409</v>
      </c>
      <c r="S14" s="196">
        <v>1.9429603474003319</v>
      </c>
      <c r="T14" s="1793">
        <v>7433450</v>
      </c>
      <c r="U14" s="196">
        <v>2.439311836608383</v>
      </c>
      <c r="W14" s="1567" t="s">
        <v>207</v>
      </c>
      <c r="X14" s="1568">
        <v>161</v>
      </c>
      <c r="Y14" s="1568">
        <v>7460</v>
      </c>
      <c r="Z14" s="1568">
        <f t="shared" si="0"/>
        <v>2575956</v>
      </c>
      <c r="AA14" s="1568">
        <f t="shared" si="1"/>
        <v>10957699</v>
      </c>
      <c r="AB14" s="1797">
        <f t="shared" si="6"/>
        <v>20426694</v>
      </c>
      <c r="AC14" s="1568">
        <f t="shared" si="2"/>
        <v>2.0968668490483973</v>
      </c>
      <c r="AD14" s="1568">
        <f t="shared" si="3"/>
        <v>2.0968668490483973</v>
      </c>
      <c r="AE14" s="1797">
        <f t="shared" si="4"/>
        <v>8724942</v>
      </c>
      <c r="AF14" s="1568">
        <f t="shared" si="5"/>
        <v>2.8631193179911909</v>
      </c>
    </row>
    <row r="15" spans="11:33" ht="13">
      <c r="K15" s="189" t="s">
        <v>203</v>
      </c>
      <c r="L15" s="1774">
        <v>81</v>
      </c>
      <c r="M15" s="196">
        <v>1.7697181559973783</v>
      </c>
      <c r="N15" s="1571">
        <v>4004</v>
      </c>
      <c r="O15" s="196">
        <v>1.8313292687946798</v>
      </c>
      <c r="P15" s="772">
        <v>1682282</v>
      </c>
      <c r="Q15" s="772">
        <v>7051756</v>
      </c>
      <c r="R15" s="1793">
        <v>11081989</v>
      </c>
      <c r="S15" s="196">
        <v>1.1376023626544265</v>
      </c>
      <c r="T15" s="1793">
        <v>3845009</v>
      </c>
      <c r="U15" s="196">
        <v>1.2617527481271498</v>
      </c>
      <c r="W15" s="1567" t="s">
        <v>202</v>
      </c>
      <c r="X15" s="1568">
        <v>214</v>
      </c>
      <c r="Y15" s="1568">
        <v>7090</v>
      </c>
      <c r="Z15" s="1568">
        <f t="shared" si="0"/>
        <v>3357415</v>
      </c>
      <c r="AA15" s="1568">
        <f t="shared" si="1"/>
        <v>11074496</v>
      </c>
      <c r="AB15" s="1797">
        <f t="shared" si="6"/>
        <v>18927409</v>
      </c>
      <c r="AC15" s="1568">
        <f t="shared" si="2"/>
        <v>1.9429603474003319</v>
      </c>
      <c r="AD15" s="1568">
        <f t="shared" si="3"/>
        <v>1.9429603474003319</v>
      </c>
      <c r="AE15" s="1797">
        <f t="shared" si="4"/>
        <v>7433450</v>
      </c>
      <c r="AF15" s="1568">
        <f t="shared" si="5"/>
        <v>2.439311836608383</v>
      </c>
    </row>
    <row r="16" spans="11:33" ht="13">
      <c r="K16" s="189" t="s">
        <v>204</v>
      </c>
      <c r="L16" s="1774">
        <v>68</v>
      </c>
      <c r="M16" s="196">
        <v>1.4856893161459472</v>
      </c>
      <c r="N16" s="1571">
        <v>2121</v>
      </c>
      <c r="O16" s="196">
        <v>0.97009225252585318</v>
      </c>
      <c r="P16" s="772">
        <v>784543</v>
      </c>
      <c r="Q16" s="772">
        <v>3045554</v>
      </c>
      <c r="R16" s="1793">
        <v>5440109</v>
      </c>
      <c r="S16" s="196">
        <v>0.55844495527811921</v>
      </c>
      <c r="T16" s="1793">
        <v>2227478</v>
      </c>
      <c r="U16" s="196">
        <v>0.73095446275750386</v>
      </c>
      <c r="W16" s="1567" t="s">
        <v>208</v>
      </c>
      <c r="X16" s="1568">
        <v>91</v>
      </c>
      <c r="Y16" s="1568">
        <v>4207</v>
      </c>
      <c r="Z16" s="1568">
        <f t="shared" si="0"/>
        <v>1720384</v>
      </c>
      <c r="AA16" s="1568">
        <f t="shared" si="1"/>
        <v>8676130</v>
      </c>
      <c r="AB16" s="1797">
        <f t="shared" si="6"/>
        <v>13579302</v>
      </c>
      <c r="AC16" s="1568">
        <f t="shared" si="2"/>
        <v>1.3939596978843762</v>
      </c>
      <c r="AD16" s="1568">
        <f t="shared" si="3"/>
        <v>1.3939596978843762</v>
      </c>
      <c r="AE16" s="1797">
        <f t="shared" si="4"/>
        <v>4605668</v>
      </c>
      <c r="AF16" s="1568">
        <f t="shared" si="5"/>
        <v>1.5113655796283634</v>
      </c>
    </row>
    <row r="17" spans="11:33" ht="13">
      <c r="K17" s="189" t="s">
        <v>205</v>
      </c>
      <c r="L17" s="1774">
        <v>37</v>
      </c>
      <c r="M17" s="196">
        <v>0.80838977496176545</v>
      </c>
      <c r="N17" s="1571">
        <v>3896</v>
      </c>
      <c r="O17" s="196">
        <v>1.7819327750309872</v>
      </c>
      <c r="P17" s="772">
        <v>2448667</v>
      </c>
      <c r="Q17" s="772">
        <v>13389995</v>
      </c>
      <c r="R17" s="1793">
        <v>27238164</v>
      </c>
      <c r="S17" s="196">
        <v>2.7960864895975575</v>
      </c>
      <c r="T17" s="1793">
        <v>13451174</v>
      </c>
      <c r="U17" s="196">
        <v>4.4140483832512398</v>
      </c>
      <c r="W17" s="1567" t="s">
        <v>203</v>
      </c>
      <c r="X17" s="1568">
        <v>85</v>
      </c>
      <c r="Y17" s="1568">
        <v>4174</v>
      </c>
      <c r="Z17" s="1568">
        <f t="shared" si="0"/>
        <v>1682282</v>
      </c>
      <c r="AA17" s="1568">
        <f t="shared" si="1"/>
        <v>7051756</v>
      </c>
      <c r="AB17" s="1797">
        <f t="shared" si="6"/>
        <v>11081989</v>
      </c>
      <c r="AC17" s="1568">
        <f t="shared" si="2"/>
        <v>1.1376023626544265</v>
      </c>
      <c r="AD17" s="1568">
        <f t="shared" si="3"/>
        <v>1.1376023626544265</v>
      </c>
      <c r="AE17" s="1797">
        <f t="shared" si="4"/>
        <v>3845009</v>
      </c>
      <c r="AF17" s="1568">
        <f t="shared" si="5"/>
        <v>1.2617527481271498</v>
      </c>
      <c r="AG17" s="176"/>
    </row>
    <row r="18" spans="11:33" s="176" customFormat="1" ht="13">
      <c r="K18" s="199" t="s">
        <v>206</v>
      </c>
      <c r="L18" s="1775">
        <v>399</v>
      </c>
      <c r="M18" s="195">
        <v>8.7175005462093065</v>
      </c>
      <c r="N18" s="1572">
        <v>23220</v>
      </c>
      <c r="O18" s="195">
        <v>10.620246159193922</v>
      </c>
      <c r="P18" s="739">
        <v>11422179</v>
      </c>
      <c r="Q18" s="739">
        <v>46000691</v>
      </c>
      <c r="R18" s="1794">
        <v>85391058</v>
      </c>
      <c r="S18" s="195">
        <v>8.765670975703113</v>
      </c>
      <c r="T18" s="1794">
        <v>40873322</v>
      </c>
      <c r="U18" s="195">
        <v>13.412719283254185</v>
      </c>
      <c r="W18" s="1567" t="s">
        <v>198</v>
      </c>
      <c r="X18" s="1568">
        <v>43</v>
      </c>
      <c r="Y18" s="1568">
        <v>1695</v>
      </c>
      <c r="Z18" s="1568">
        <f t="shared" si="0"/>
        <v>699298</v>
      </c>
      <c r="AA18" s="1568">
        <f t="shared" si="1"/>
        <v>5966290</v>
      </c>
      <c r="AB18" s="1797">
        <f t="shared" si="6"/>
        <v>7630790</v>
      </c>
      <c r="AC18" s="1568">
        <f t="shared" si="2"/>
        <v>0.78332551430251118</v>
      </c>
      <c r="AD18" s="1568">
        <f t="shared" si="3"/>
        <v>0.78332551430251118</v>
      </c>
      <c r="AE18" s="1797">
        <f t="shared" si="4"/>
        <v>1560420</v>
      </c>
      <c r="AF18" s="1568">
        <f t="shared" si="5"/>
        <v>0.51205711696190237</v>
      </c>
      <c r="AG18" s="182"/>
    </row>
    <row r="19" spans="11:33" ht="13">
      <c r="K19" s="189" t="s">
        <v>207</v>
      </c>
      <c r="L19" s="1774">
        <v>155</v>
      </c>
      <c r="M19" s="196">
        <v>3.3864977059209087</v>
      </c>
      <c r="N19" s="1571">
        <v>7457</v>
      </c>
      <c r="O19" s="196">
        <v>3.4106449444060756</v>
      </c>
      <c r="P19" s="772">
        <v>2575956</v>
      </c>
      <c r="Q19" s="772">
        <v>10957699</v>
      </c>
      <c r="R19" s="1793">
        <v>20426694</v>
      </c>
      <c r="S19" s="196">
        <v>2.0968668490483973</v>
      </c>
      <c r="T19" s="1793">
        <v>8724942</v>
      </c>
      <c r="U19" s="196">
        <v>2.8631193179911909</v>
      </c>
      <c r="W19" s="1567" t="s">
        <v>204</v>
      </c>
      <c r="X19" s="1568">
        <v>75</v>
      </c>
      <c r="Y19" s="1568">
        <v>2287</v>
      </c>
      <c r="Z19" s="1568">
        <f t="shared" si="0"/>
        <v>784543</v>
      </c>
      <c r="AA19" s="1568">
        <f t="shared" si="1"/>
        <v>3045554</v>
      </c>
      <c r="AB19" s="1797">
        <f t="shared" si="6"/>
        <v>5440109</v>
      </c>
      <c r="AC19" s="1568">
        <f t="shared" si="2"/>
        <v>0.55844495527811921</v>
      </c>
      <c r="AD19" s="1568">
        <f t="shared" si="3"/>
        <v>0.55844495527811921</v>
      </c>
      <c r="AE19" s="1797">
        <f t="shared" si="4"/>
        <v>2227478</v>
      </c>
      <c r="AF19" s="1568">
        <f t="shared" si="5"/>
        <v>0.73095446275750386</v>
      </c>
    </row>
    <row r="20" spans="11:33" ht="13">
      <c r="K20" s="202" t="s">
        <v>208</v>
      </c>
      <c r="L20" s="1774">
        <v>87</v>
      </c>
      <c r="M20" s="196">
        <v>1.9008083897749617</v>
      </c>
      <c r="N20" s="1571">
        <v>4075</v>
      </c>
      <c r="O20" s="196">
        <v>1.8638028896948853</v>
      </c>
      <c r="P20" s="772">
        <v>1720384</v>
      </c>
      <c r="Q20" s="772">
        <v>8676130</v>
      </c>
      <c r="R20" s="1793">
        <v>13579302</v>
      </c>
      <c r="S20" s="196">
        <v>1.3939596978843762</v>
      </c>
      <c r="T20" s="1793">
        <v>4605668</v>
      </c>
      <c r="U20" s="196">
        <v>1.5113655796283634</v>
      </c>
      <c r="W20" s="1567" t="s">
        <v>209</v>
      </c>
      <c r="X20" s="1568">
        <v>37</v>
      </c>
      <c r="Y20" s="1568">
        <v>904</v>
      </c>
      <c r="Z20" s="1568">
        <f t="shared" si="0"/>
        <v>350895</v>
      </c>
      <c r="AA20" s="1568">
        <f t="shared" si="1"/>
        <v>890440</v>
      </c>
      <c r="AB20" s="1797">
        <f t="shared" si="6"/>
        <v>1699924</v>
      </c>
      <c r="AC20" s="1568">
        <f t="shared" si="2"/>
        <v>0.17450275024934273</v>
      </c>
      <c r="AD20" s="1568">
        <f t="shared" si="3"/>
        <v>0.17450275024934273</v>
      </c>
      <c r="AE20" s="1797">
        <f t="shared" si="4"/>
        <v>767988</v>
      </c>
      <c r="AF20" s="1568">
        <f t="shared" si="5"/>
        <v>0.25201786771595946</v>
      </c>
    </row>
    <row r="21" spans="11:33" ht="13">
      <c r="K21" s="189" t="s">
        <v>209</v>
      </c>
      <c r="L21" s="1774">
        <v>34</v>
      </c>
      <c r="M21" s="196">
        <v>0.74284465807297362</v>
      </c>
      <c r="N21" s="1571">
        <v>825</v>
      </c>
      <c r="O21" s="196">
        <v>0.37733432736154116</v>
      </c>
      <c r="P21" s="772">
        <v>350895</v>
      </c>
      <c r="Q21" s="772">
        <v>890440</v>
      </c>
      <c r="R21" s="1793">
        <v>1699924</v>
      </c>
      <c r="S21" s="196">
        <v>0.17450275024934273</v>
      </c>
      <c r="T21" s="1793">
        <v>767988</v>
      </c>
      <c r="U21" s="196">
        <v>0.25201786771595946</v>
      </c>
      <c r="W21" s="1570"/>
      <c r="X21" s="1568">
        <v>0</v>
      </c>
      <c r="Y21" s="1568">
        <v>0</v>
      </c>
      <c r="Z21" s="1568">
        <f t="shared" si="0"/>
        <v>0</v>
      </c>
      <c r="AA21" s="1568">
        <f t="shared" si="1"/>
        <v>0</v>
      </c>
      <c r="AB21" s="1797">
        <f t="shared" si="6"/>
        <v>0</v>
      </c>
      <c r="AC21" s="1568">
        <f t="shared" si="2"/>
        <v>0</v>
      </c>
      <c r="AD21" s="1568">
        <f t="shared" si="3"/>
        <v>0</v>
      </c>
      <c r="AE21" s="1797">
        <f t="shared" si="4"/>
        <v>0</v>
      </c>
      <c r="AF21" s="1568">
        <f t="shared" si="5"/>
        <v>0</v>
      </c>
      <c r="AG21" s="192"/>
    </row>
    <row r="22" spans="11:33" s="192" customFormat="1" ht="16.5">
      <c r="K22" s="189"/>
      <c r="L22" s="190"/>
      <c r="M22" s="190"/>
      <c r="N22" s="190"/>
      <c r="O22" s="190"/>
      <c r="P22" s="1569"/>
      <c r="Q22" s="1569"/>
      <c r="R22" s="1791"/>
      <c r="S22" s="1569"/>
      <c r="T22" s="1791"/>
      <c r="U22" s="191"/>
      <c r="W22" s="1567" t="s">
        <v>210</v>
      </c>
      <c r="X22" s="1568">
        <v>335</v>
      </c>
      <c r="Y22" s="1568">
        <v>24666</v>
      </c>
      <c r="Z22" s="1568">
        <f t="shared" si="0"/>
        <v>14051741</v>
      </c>
      <c r="AA22" s="1568">
        <f t="shared" si="1"/>
        <v>76711743</v>
      </c>
      <c r="AB22" s="1797">
        <f>VLOOKUP($W22,$K$5:$R$23,8,FALSE)</f>
        <v>90922680</v>
      </c>
      <c r="AC22" s="1568">
        <f t="shared" si="2"/>
        <v>9.3335100392964101</v>
      </c>
      <c r="AD22" s="1568">
        <f t="shared" si="3"/>
        <v>9.3335100392964101</v>
      </c>
      <c r="AE22" s="1797">
        <f t="shared" si="4"/>
        <v>15856745</v>
      </c>
      <c r="AF22" s="1568">
        <f t="shared" si="5"/>
        <v>5.203444668166302</v>
      </c>
      <c r="AG22" s="182"/>
    </row>
    <row r="23" spans="11:33" ht="13.5" thickBot="1">
      <c r="K23" s="203" t="s">
        <v>210</v>
      </c>
      <c r="L23" s="1359">
        <v>335</v>
      </c>
      <c r="M23" s="204">
        <v>7.3192047192484164</v>
      </c>
      <c r="N23" s="1573">
        <v>24393</v>
      </c>
      <c r="O23" s="204">
        <v>11.156746966460695</v>
      </c>
      <c r="P23" s="1360">
        <v>14051741</v>
      </c>
      <c r="Q23" s="1360">
        <v>76711743</v>
      </c>
      <c r="R23" s="1795">
        <v>90922680</v>
      </c>
      <c r="S23" s="204">
        <v>9.3335100392964101</v>
      </c>
      <c r="T23" s="1795">
        <v>15856745</v>
      </c>
      <c r="U23" s="204">
        <v>5.203444668166302</v>
      </c>
    </row>
    <row r="24" spans="11:33">
      <c r="K24" s="205"/>
      <c r="L24" s="205"/>
      <c r="M24" s="206"/>
      <c r="N24" s="205"/>
      <c r="O24" s="205"/>
      <c r="P24" s="205"/>
      <c r="R24" s="205"/>
      <c r="S24" s="205"/>
      <c r="T24" s="205"/>
      <c r="U24" s="1361" t="s">
        <v>838</v>
      </c>
    </row>
    <row r="58" spans="9:9">
      <c r="I58" s="1494" t="s">
        <v>1016</v>
      </c>
    </row>
  </sheetData>
  <mergeCells count="7">
    <mergeCell ref="K1:U1"/>
    <mergeCell ref="L3:M3"/>
    <mergeCell ref="N3:O3"/>
    <mergeCell ref="P3:P4"/>
    <mergeCell ref="Q3:Q4"/>
    <mergeCell ref="R3:S3"/>
    <mergeCell ref="T3:U3"/>
  </mergeCells>
  <phoneticPr fontId="5"/>
  <printOptions horizontalCentered="1"/>
  <pageMargins left="0.59055118110236227" right="0.39370078740157483" top="0.74803149606299213" bottom="0.59055118110236227" header="0.27559055118110237" footer="0.27559055118110237"/>
  <pageSetup paperSize="9" firstPageNumber="72" orientation="portrait" useFirstPageNumber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41"/>
  <sheetViews>
    <sheetView view="pageBreakPreview" zoomScaleNormal="100" zoomScaleSheetLayoutView="100" workbookViewId="0">
      <selection activeCell="I32" sqref="I32"/>
    </sheetView>
  </sheetViews>
  <sheetFormatPr defaultRowHeight="13"/>
  <cols>
    <col min="1" max="1" width="6.36328125" style="1" customWidth="1"/>
    <col min="2" max="3" width="9.6328125" style="1" customWidth="1"/>
    <col min="4" max="4" width="9.90625" style="1" bestFit="1" customWidth="1"/>
    <col min="5" max="9" width="10.6328125" style="1" customWidth="1"/>
    <col min="10" max="10" width="5.453125" style="1" customWidth="1"/>
    <col min="11" max="11" width="6.36328125" style="1" customWidth="1"/>
    <col min="12" max="13" width="9.7265625" style="1" customWidth="1"/>
    <col min="14" max="14" width="9.90625" style="1" customWidth="1"/>
    <col min="15" max="19" width="8.7265625" style="1" customWidth="1"/>
    <col min="20" max="20" width="6.36328125" style="1" customWidth="1"/>
    <col min="21" max="21" width="9.6328125" style="1" customWidth="1"/>
    <col min="22" max="26" width="10.6328125" style="1" customWidth="1"/>
    <col min="27" max="273" width="9" style="1"/>
    <col min="274" max="274" width="6.36328125" style="1" customWidth="1"/>
    <col min="275" max="276" width="9.6328125" style="1" customWidth="1"/>
    <col min="277" max="277" width="9.90625" style="1" bestFit="1" customWidth="1"/>
    <col min="278" max="282" width="10.6328125" style="1" customWidth="1"/>
    <col min="283" max="529" width="9" style="1"/>
    <col min="530" max="530" width="6.36328125" style="1" customWidth="1"/>
    <col min="531" max="532" width="9.6328125" style="1" customWidth="1"/>
    <col min="533" max="533" width="9.90625" style="1" bestFit="1" customWidth="1"/>
    <col min="534" max="538" width="10.6328125" style="1" customWidth="1"/>
    <col min="539" max="785" width="9" style="1"/>
    <col min="786" max="786" width="6.36328125" style="1" customWidth="1"/>
    <col min="787" max="788" width="9.6328125" style="1" customWidth="1"/>
    <col min="789" max="789" width="9.90625" style="1" bestFit="1" customWidth="1"/>
    <col min="790" max="794" width="10.6328125" style="1" customWidth="1"/>
    <col min="795" max="1041" width="9" style="1"/>
    <col min="1042" max="1042" width="6.36328125" style="1" customWidth="1"/>
    <col min="1043" max="1044" width="9.6328125" style="1" customWidth="1"/>
    <col min="1045" max="1045" width="9.90625" style="1" bestFit="1" customWidth="1"/>
    <col min="1046" max="1050" width="10.6328125" style="1" customWidth="1"/>
    <col min="1051" max="1297" width="9" style="1"/>
    <col min="1298" max="1298" width="6.36328125" style="1" customWidth="1"/>
    <col min="1299" max="1300" width="9.6328125" style="1" customWidth="1"/>
    <col min="1301" max="1301" width="9.90625" style="1" bestFit="1" customWidth="1"/>
    <col min="1302" max="1306" width="10.6328125" style="1" customWidth="1"/>
    <col min="1307" max="1553" width="9" style="1"/>
    <col min="1554" max="1554" width="6.36328125" style="1" customWidth="1"/>
    <col min="1555" max="1556" width="9.6328125" style="1" customWidth="1"/>
    <col min="1557" max="1557" width="9.90625" style="1" bestFit="1" customWidth="1"/>
    <col min="1558" max="1562" width="10.6328125" style="1" customWidth="1"/>
    <col min="1563" max="1809" width="9" style="1"/>
    <col min="1810" max="1810" width="6.36328125" style="1" customWidth="1"/>
    <col min="1811" max="1812" width="9.6328125" style="1" customWidth="1"/>
    <col min="1813" max="1813" width="9.90625" style="1" bestFit="1" customWidth="1"/>
    <col min="1814" max="1818" width="10.6328125" style="1" customWidth="1"/>
    <col min="1819" max="2065" width="9" style="1"/>
    <col min="2066" max="2066" width="6.36328125" style="1" customWidth="1"/>
    <col min="2067" max="2068" width="9.6328125" style="1" customWidth="1"/>
    <col min="2069" max="2069" width="9.90625" style="1" bestFit="1" customWidth="1"/>
    <col min="2070" max="2074" width="10.6328125" style="1" customWidth="1"/>
    <col min="2075" max="2321" width="9" style="1"/>
    <col min="2322" max="2322" width="6.36328125" style="1" customWidth="1"/>
    <col min="2323" max="2324" width="9.6328125" style="1" customWidth="1"/>
    <col min="2325" max="2325" width="9.90625" style="1" bestFit="1" customWidth="1"/>
    <col min="2326" max="2330" width="10.6328125" style="1" customWidth="1"/>
    <col min="2331" max="2577" width="9" style="1"/>
    <col min="2578" max="2578" width="6.36328125" style="1" customWidth="1"/>
    <col min="2579" max="2580" width="9.6328125" style="1" customWidth="1"/>
    <col min="2581" max="2581" width="9.90625" style="1" bestFit="1" customWidth="1"/>
    <col min="2582" max="2586" width="10.6328125" style="1" customWidth="1"/>
    <col min="2587" max="2833" width="9" style="1"/>
    <col min="2834" max="2834" width="6.36328125" style="1" customWidth="1"/>
    <col min="2835" max="2836" width="9.6328125" style="1" customWidth="1"/>
    <col min="2837" max="2837" width="9.90625" style="1" bestFit="1" customWidth="1"/>
    <col min="2838" max="2842" width="10.6328125" style="1" customWidth="1"/>
    <col min="2843" max="3089" width="9" style="1"/>
    <col min="3090" max="3090" width="6.36328125" style="1" customWidth="1"/>
    <col min="3091" max="3092" width="9.6328125" style="1" customWidth="1"/>
    <col min="3093" max="3093" width="9.90625" style="1" bestFit="1" customWidth="1"/>
    <col min="3094" max="3098" width="10.6328125" style="1" customWidth="1"/>
    <col min="3099" max="3345" width="9" style="1"/>
    <col min="3346" max="3346" width="6.36328125" style="1" customWidth="1"/>
    <col min="3347" max="3348" width="9.6328125" style="1" customWidth="1"/>
    <col min="3349" max="3349" width="9.90625" style="1" bestFit="1" customWidth="1"/>
    <col min="3350" max="3354" width="10.6328125" style="1" customWidth="1"/>
    <col min="3355" max="3601" width="9" style="1"/>
    <col min="3602" max="3602" width="6.36328125" style="1" customWidth="1"/>
    <col min="3603" max="3604" width="9.6328125" style="1" customWidth="1"/>
    <col min="3605" max="3605" width="9.90625" style="1" bestFit="1" customWidth="1"/>
    <col min="3606" max="3610" width="10.6328125" style="1" customWidth="1"/>
    <col min="3611" max="3857" width="9" style="1"/>
    <col min="3858" max="3858" width="6.36328125" style="1" customWidth="1"/>
    <col min="3859" max="3860" width="9.6328125" style="1" customWidth="1"/>
    <col min="3861" max="3861" width="9.90625" style="1" bestFit="1" customWidth="1"/>
    <col min="3862" max="3866" width="10.6328125" style="1" customWidth="1"/>
    <col min="3867" max="4113" width="9" style="1"/>
    <col min="4114" max="4114" width="6.36328125" style="1" customWidth="1"/>
    <col min="4115" max="4116" width="9.6328125" style="1" customWidth="1"/>
    <col min="4117" max="4117" width="9.90625" style="1" bestFit="1" customWidth="1"/>
    <col min="4118" max="4122" width="10.6328125" style="1" customWidth="1"/>
    <col min="4123" max="4369" width="9" style="1"/>
    <col min="4370" max="4370" width="6.36328125" style="1" customWidth="1"/>
    <col min="4371" max="4372" width="9.6328125" style="1" customWidth="1"/>
    <col min="4373" max="4373" width="9.90625" style="1" bestFit="1" customWidth="1"/>
    <col min="4374" max="4378" width="10.6328125" style="1" customWidth="1"/>
    <col min="4379" max="4625" width="9" style="1"/>
    <col min="4626" max="4626" width="6.36328125" style="1" customWidth="1"/>
    <col min="4627" max="4628" width="9.6328125" style="1" customWidth="1"/>
    <col min="4629" max="4629" width="9.90625" style="1" bestFit="1" customWidth="1"/>
    <col min="4630" max="4634" width="10.6328125" style="1" customWidth="1"/>
    <col min="4635" max="4881" width="9" style="1"/>
    <col min="4882" max="4882" width="6.36328125" style="1" customWidth="1"/>
    <col min="4883" max="4884" width="9.6328125" style="1" customWidth="1"/>
    <col min="4885" max="4885" width="9.90625" style="1" bestFit="1" customWidth="1"/>
    <col min="4886" max="4890" width="10.6328125" style="1" customWidth="1"/>
    <col min="4891" max="5137" width="9" style="1"/>
    <col min="5138" max="5138" width="6.36328125" style="1" customWidth="1"/>
    <col min="5139" max="5140" width="9.6328125" style="1" customWidth="1"/>
    <col min="5141" max="5141" width="9.90625" style="1" bestFit="1" customWidth="1"/>
    <col min="5142" max="5146" width="10.6328125" style="1" customWidth="1"/>
    <col min="5147" max="5393" width="9" style="1"/>
    <col min="5394" max="5394" width="6.36328125" style="1" customWidth="1"/>
    <col min="5395" max="5396" width="9.6328125" style="1" customWidth="1"/>
    <col min="5397" max="5397" width="9.90625" style="1" bestFit="1" customWidth="1"/>
    <col min="5398" max="5402" width="10.6328125" style="1" customWidth="1"/>
    <col min="5403" max="5649" width="9" style="1"/>
    <col min="5650" max="5650" width="6.36328125" style="1" customWidth="1"/>
    <col min="5651" max="5652" width="9.6328125" style="1" customWidth="1"/>
    <col min="5653" max="5653" width="9.90625" style="1" bestFit="1" customWidth="1"/>
    <col min="5654" max="5658" width="10.6328125" style="1" customWidth="1"/>
    <col min="5659" max="5905" width="9" style="1"/>
    <col min="5906" max="5906" width="6.36328125" style="1" customWidth="1"/>
    <col min="5907" max="5908" width="9.6328125" style="1" customWidth="1"/>
    <col min="5909" max="5909" width="9.90625" style="1" bestFit="1" customWidth="1"/>
    <col min="5910" max="5914" width="10.6328125" style="1" customWidth="1"/>
    <col min="5915" max="6161" width="9" style="1"/>
    <col min="6162" max="6162" width="6.36328125" style="1" customWidth="1"/>
    <col min="6163" max="6164" width="9.6328125" style="1" customWidth="1"/>
    <col min="6165" max="6165" width="9.90625" style="1" bestFit="1" customWidth="1"/>
    <col min="6166" max="6170" width="10.6328125" style="1" customWidth="1"/>
    <col min="6171" max="6417" width="9" style="1"/>
    <col min="6418" max="6418" width="6.36328125" style="1" customWidth="1"/>
    <col min="6419" max="6420" width="9.6328125" style="1" customWidth="1"/>
    <col min="6421" max="6421" width="9.90625" style="1" bestFit="1" customWidth="1"/>
    <col min="6422" max="6426" width="10.6328125" style="1" customWidth="1"/>
    <col min="6427" max="6673" width="9" style="1"/>
    <col min="6674" max="6674" width="6.36328125" style="1" customWidth="1"/>
    <col min="6675" max="6676" width="9.6328125" style="1" customWidth="1"/>
    <col min="6677" max="6677" width="9.90625" style="1" bestFit="1" customWidth="1"/>
    <col min="6678" max="6682" width="10.6328125" style="1" customWidth="1"/>
    <col min="6683" max="6929" width="9" style="1"/>
    <col min="6930" max="6930" width="6.36328125" style="1" customWidth="1"/>
    <col min="6931" max="6932" width="9.6328125" style="1" customWidth="1"/>
    <col min="6933" max="6933" width="9.90625" style="1" bestFit="1" customWidth="1"/>
    <col min="6934" max="6938" width="10.6328125" style="1" customWidth="1"/>
    <col min="6939" max="7185" width="9" style="1"/>
    <col min="7186" max="7186" width="6.36328125" style="1" customWidth="1"/>
    <col min="7187" max="7188" width="9.6328125" style="1" customWidth="1"/>
    <col min="7189" max="7189" width="9.90625" style="1" bestFit="1" customWidth="1"/>
    <col min="7190" max="7194" width="10.6328125" style="1" customWidth="1"/>
    <col min="7195" max="7441" width="9" style="1"/>
    <col min="7442" max="7442" width="6.36328125" style="1" customWidth="1"/>
    <col min="7443" max="7444" width="9.6328125" style="1" customWidth="1"/>
    <col min="7445" max="7445" width="9.90625" style="1" bestFit="1" customWidth="1"/>
    <col min="7446" max="7450" width="10.6328125" style="1" customWidth="1"/>
    <col min="7451" max="7697" width="9" style="1"/>
    <col min="7698" max="7698" width="6.36328125" style="1" customWidth="1"/>
    <col min="7699" max="7700" width="9.6328125" style="1" customWidth="1"/>
    <col min="7701" max="7701" width="9.90625" style="1" bestFit="1" customWidth="1"/>
    <col min="7702" max="7706" width="10.6328125" style="1" customWidth="1"/>
    <col min="7707" max="7953" width="9" style="1"/>
    <col min="7954" max="7954" width="6.36328125" style="1" customWidth="1"/>
    <col min="7955" max="7956" width="9.6328125" style="1" customWidth="1"/>
    <col min="7957" max="7957" width="9.90625" style="1" bestFit="1" customWidth="1"/>
    <col min="7958" max="7962" width="10.6328125" style="1" customWidth="1"/>
    <col min="7963" max="8209" width="9" style="1"/>
    <col min="8210" max="8210" width="6.36328125" style="1" customWidth="1"/>
    <col min="8211" max="8212" width="9.6328125" style="1" customWidth="1"/>
    <col min="8213" max="8213" width="9.90625" style="1" bestFit="1" customWidth="1"/>
    <col min="8214" max="8218" width="10.6328125" style="1" customWidth="1"/>
    <col min="8219" max="8465" width="9" style="1"/>
    <col min="8466" max="8466" width="6.36328125" style="1" customWidth="1"/>
    <col min="8467" max="8468" width="9.6328125" style="1" customWidth="1"/>
    <col min="8469" max="8469" width="9.90625" style="1" bestFit="1" customWidth="1"/>
    <col min="8470" max="8474" width="10.6328125" style="1" customWidth="1"/>
    <col min="8475" max="8721" width="9" style="1"/>
    <col min="8722" max="8722" width="6.36328125" style="1" customWidth="1"/>
    <col min="8723" max="8724" width="9.6328125" style="1" customWidth="1"/>
    <col min="8725" max="8725" width="9.90625" style="1" bestFit="1" customWidth="1"/>
    <col min="8726" max="8730" width="10.6328125" style="1" customWidth="1"/>
    <col min="8731" max="8977" width="9" style="1"/>
    <col min="8978" max="8978" width="6.36328125" style="1" customWidth="1"/>
    <col min="8979" max="8980" width="9.6328125" style="1" customWidth="1"/>
    <col min="8981" max="8981" width="9.90625" style="1" bestFit="1" customWidth="1"/>
    <col min="8982" max="8986" width="10.6328125" style="1" customWidth="1"/>
    <col min="8987" max="9233" width="9" style="1"/>
    <col min="9234" max="9234" width="6.36328125" style="1" customWidth="1"/>
    <col min="9235" max="9236" width="9.6328125" style="1" customWidth="1"/>
    <col min="9237" max="9237" width="9.90625" style="1" bestFit="1" customWidth="1"/>
    <col min="9238" max="9242" width="10.6328125" style="1" customWidth="1"/>
    <col min="9243" max="9489" width="9" style="1"/>
    <col min="9490" max="9490" width="6.36328125" style="1" customWidth="1"/>
    <col min="9491" max="9492" width="9.6328125" style="1" customWidth="1"/>
    <col min="9493" max="9493" width="9.90625" style="1" bestFit="1" customWidth="1"/>
    <col min="9494" max="9498" width="10.6328125" style="1" customWidth="1"/>
    <col min="9499" max="9745" width="9" style="1"/>
    <col min="9746" max="9746" width="6.36328125" style="1" customWidth="1"/>
    <col min="9747" max="9748" width="9.6328125" style="1" customWidth="1"/>
    <col min="9749" max="9749" width="9.90625" style="1" bestFit="1" customWidth="1"/>
    <col min="9750" max="9754" width="10.6328125" style="1" customWidth="1"/>
    <col min="9755" max="10001" width="9" style="1"/>
    <col min="10002" max="10002" width="6.36328125" style="1" customWidth="1"/>
    <col min="10003" max="10004" width="9.6328125" style="1" customWidth="1"/>
    <col min="10005" max="10005" width="9.90625" style="1" bestFit="1" customWidth="1"/>
    <col min="10006" max="10010" width="10.6328125" style="1" customWidth="1"/>
    <col min="10011" max="10257" width="9" style="1"/>
    <col min="10258" max="10258" width="6.36328125" style="1" customWidth="1"/>
    <col min="10259" max="10260" width="9.6328125" style="1" customWidth="1"/>
    <col min="10261" max="10261" width="9.90625" style="1" bestFit="1" customWidth="1"/>
    <col min="10262" max="10266" width="10.6328125" style="1" customWidth="1"/>
    <col min="10267" max="10513" width="9" style="1"/>
    <col min="10514" max="10514" width="6.36328125" style="1" customWidth="1"/>
    <col min="10515" max="10516" width="9.6328125" style="1" customWidth="1"/>
    <col min="10517" max="10517" width="9.90625" style="1" bestFit="1" customWidth="1"/>
    <col min="10518" max="10522" width="10.6328125" style="1" customWidth="1"/>
    <col min="10523" max="10769" width="9" style="1"/>
    <col min="10770" max="10770" width="6.36328125" style="1" customWidth="1"/>
    <col min="10771" max="10772" width="9.6328125" style="1" customWidth="1"/>
    <col min="10773" max="10773" width="9.90625" style="1" bestFit="1" customWidth="1"/>
    <col min="10774" max="10778" width="10.6328125" style="1" customWidth="1"/>
    <col min="10779" max="11025" width="9" style="1"/>
    <col min="11026" max="11026" width="6.36328125" style="1" customWidth="1"/>
    <col min="11027" max="11028" width="9.6328125" style="1" customWidth="1"/>
    <col min="11029" max="11029" width="9.90625" style="1" bestFit="1" customWidth="1"/>
    <col min="11030" max="11034" width="10.6328125" style="1" customWidth="1"/>
    <col min="11035" max="11281" width="9" style="1"/>
    <col min="11282" max="11282" width="6.36328125" style="1" customWidth="1"/>
    <col min="11283" max="11284" width="9.6328125" style="1" customWidth="1"/>
    <col min="11285" max="11285" width="9.90625" style="1" bestFit="1" customWidth="1"/>
    <col min="11286" max="11290" width="10.6328125" style="1" customWidth="1"/>
    <col min="11291" max="11537" width="9" style="1"/>
    <col min="11538" max="11538" width="6.36328125" style="1" customWidth="1"/>
    <col min="11539" max="11540" width="9.6328125" style="1" customWidth="1"/>
    <col min="11541" max="11541" width="9.90625" style="1" bestFit="1" customWidth="1"/>
    <col min="11542" max="11546" width="10.6328125" style="1" customWidth="1"/>
    <col min="11547" max="11793" width="9" style="1"/>
    <col min="11794" max="11794" width="6.36328125" style="1" customWidth="1"/>
    <col min="11795" max="11796" width="9.6328125" style="1" customWidth="1"/>
    <col min="11797" max="11797" width="9.90625" style="1" bestFit="1" customWidth="1"/>
    <col min="11798" max="11802" width="10.6328125" style="1" customWidth="1"/>
    <col min="11803" max="12049" width="9" style="1"/>
    <col min="12050" max="12050" width="6.36328125" style="1" customWidth="1"/>
    <col min="12051" max="12052" width="9.6328125" style="1" customWidth="1"/>
    <col min="12053" max="12053" width="9.90625" style="1" bestFit="1" customWidth="1"/>
    <col min="12054" max="12058" width="10.6328125" style="1" customWidth="1"/>
    <col min="12059" max="12305" width="9" style="1"/>
    <col min="12306" max="12306" width="6.36328125" style="1" customWidth="1"/>
    <col min="12307" max="12308" width="9.6328125" style="1" customWidth="1"/>
    <col min="12309" max="12309" width="9.90625" style="1" bestFit="1" customWidth="1"/>
    <col min="12310" max="12314" width="10.6328125" style="1" customWidth="1"/>
    <col min="12315" max="12561" width="9" style="1"/>
    <col min="12562" max="12562" width="6.36328125" style="1" customWidth="1"/>
    <col min="12563" max="12564" width="9.6328125" style="1" customWidth="1"/>
    <col min="12565" max="12565" width="9.90625" style="1" bestFit="1" customWidth="1"/>
    <col min="12566" max="12570" width="10.6328125" style="1" customWidth="1"/>
    <col min="12571" max="12817" width="9" style="1"/>
    <col min="12818" max="12818" width="6.36328125" style="1" customWidth="1"/>
    <col min="12819" max="12820" width="9.6328125" style="1" customWidth="1"/>
    <col min="12821" max="12821" width="9.90625" style="1" bestFit="1" customWidth="1"/>
    <col min="12822" max="12826" width="10.6328125" style="1" customWidth="1"/>
    <col min="12827" max="13073" width="9" style="1"/>
    <col min="13074" max="13074" width="6.36328125" style="1" customWidth="1"/>
    <col min="13075" max="13076" width="9.6328125" style="1" customWidth="1"/>
    <col min="13077" max="13077" width="9.90625" style="1" bestFit="1" customWidth="1"/>
    <col min="13078" max="13082" width="10.6328125" style="1" customWidth="1"/>
    <col min="13083" max="13329" width="9" style="1"/>
    <col min="13330" max="13330" width="6.36328125" style="1" customWidth="1"/>
    <col min="13331" max="13332" width="9.6328125" style="1" customWidth="1"/>
    <col min="13333" max="13333" width="9.90625" style="1" bestFit="1" customWidth="1"/>
    <col min="13334" max="13338" width="10.6328125" style="1" customWidth="1"/>
    <col min="13339" max="13585" width="9" style="1"/>
    <col min="13586" max="13586" width="6.36328125" style="1" customWidth="1"/>
    <col min="13587" max="13588" width="9.6328125" style="1" customWidth="1"/>
    <col min="13589" max="13589" width="9.90625" style="1" bestFit="1" customWidth="1"/>
    <col min="13590" max="13594" width="10.6328125" style="1" customWidth="1"/>
    <col min="13595" max="13841" width="9" style="1"/>
    <col min="13842" max="13842" width="6.36328125" style="1" customWidth="1"/>
    <col min="13843" max="13844" width="9.6328125" style="1" customWidth="1"/>
    <col min="13845" max="13845" width="9.90625" style="1" bestFit="1" customWidth="1"/>
    <col min="13846" max="13850" width="10.6328125" style="1" customWidth="1"/>
    <col min="13851" max="14097" width="9" style="1"/>
    <col min="14098" max="14098" width="6.36328125" style="1" customWidth="1"/>
    <col min="14099" max="14100" width="9.6328125" style="1" customWidth="1"/>
    <col min="14101" max="14101" width="9.90625" style="1" bestFit="1" customWidth="1"/>
    <col min="14102" max="14106" width="10.6328125" style="1" customWidth="1"/>
    <col min="14107" max="14353" width="9" style="1"/>
    <col min="14354" max="14354" width="6.36328125" style="1" customWidth="1"/>
    <col min="14355" max="14356" width="9.6328125" style="1" customWidth="1"/>
    <col min="14357" max="14357" width="9.90625" style="1" bestFit="1" customWidth="1"/>
    <col min="14358" max="14362" width="10.6328125" style="1" customWidth="1"/>
    <col min="14363" max="14609" width="9" style="1"/>
    <col min="14610" max="14610" width="6.36328125" style="1" customWidth="1"/>
    <col min="14611" max="14612" width="9.6328125" style="1" customWidth="1"/>
    <col min="14613" max="14613" width="9.90625" style="1" bestFit="1" customWidth="1"/>
    <col min="14614" max="14618" width="10.6328125" style="1" customWidth="1"/>
    <col min="14619" max="14865" width="9" style="1"/>
    <col min="14866" max="14866" width="6.36328125" style="1" customWidth="1"/>
    <col min="14867" max="14868" width="9.6328125" style="1" customWidth="1"/>
    <col min="14869" max="14869" width="9.90625" style="1" bestFit="1" customWidth="1"/>
    <col min="14870" max="14874" width="10.6328125" style="1" customWidth="1"/>
    <col min="14875" max="15121" width="9" style="1"/>
    <col min="15122" max="15122" width="6.36328125" style="1" customWidth="1"/>
    <col min="15123" max="15124" width="9.6328125" style="1" customWidth="1"/>
    <col min="15125" max="15125" width="9.90625" style="1" bestFit="1" customWidth="1"/>
    <col min="15126" max="15130" width="10.6328125" style="1" customWidth="1"/>
    <col min="15131" max="15377" width="9" style="1"/>
    <col min="15378" max="15378" width="6.36328125" style="1" customWidth="1"/>
    <col min="15379" max="15380" width="9.6328125" style="1" customWidth="1"/>
    <col min="15381" max="15381" width="9.90625" style="1" bestFit="1" customWidth="1"/>
    <col min="15382" max="15386" width="10.6328125" style="1" customWidth="1"/>
    <col min="15387" max="15633" width="9" style="1"/>
    <col min="15634" max="15634" width="6.36328125" style="1" customWidth="1"/>
    <col min="15635" max="15636" width="9.6328125" style="1" customWidth="1"/>
    <col min="15637" max="15637" width="9.90625" style="1" bestFit="1" customWidth="1"/>
    <col min="15638" max="15642" width="10.6328125" style="1" customWidth="1"/>
    <col min="15643" max="15889" width="9" style="1"/>
    <col min="15890" max="15890" width="6.36328125" style="1" customWidth="1"/>
    <col min="15891" max="15892" width="9.6328125" style="1" customWidth="1"/>
    <col min="15893" max="15893" width="9.90625" style="1" bestFit="1" customWidth="1"/>
    <col min="15894" max="15898" width="10.6328125" style="1" customWidth="1"/>
    <col min="15899" max="16145" width="9" style="1"/>
    <col min="16146" max="16146" width="6.36328125" style="1" customWidth="1"/>
    <col min="16147" max="16148" width="9.6328125" style="1" customWidth="1"/>
    <col min="16149" max="16149" width="9.90625" style="1" bestFit="1" customWidth="1"/>
    <col min="16150" max="16154" width="10.6328125" style="1" customWidth="1"/>
    <col min="16155" max="16384" width="9" style="1"/>
  </cols>
  <sheetData>
    <row r="1" spans="1:273" ht="16.5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2008" t="s">
        <v>295</v>
      </c>
      <c r="L1" s="2008"/>
      <c r="M1" s="2008"/>
      <c r="N1" s="2008"/>
      <c r="O1" s="2008"/>
      <c r="P1" s="2008"/>
      <c r="Q1" s="2008"/>
      <c r="R1" s="2008"/>
      <c r="S1" s="2008"/>
      <c r="T1" s="343" t="s">
        <v>214</v>
      </c>
      <c r="U1" s="343"/>
      <c r="V1" s="343"/>
      <c r="W1" s="343"/>
      <c r="X1" s="343"/>
      <c r="Y1" s="343"/>
      <c r="Z1" s="343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208"/>
      <c r="EU1" s="208"/>
      <c r="EV1" s="208"/>
      <c r="EW1" s="208"/>
      <c r="EX1" s="208"/>
      <c r="EY1" s="208"/>
      <c r="EZ1" s="208"/>
      <c r="FA1" s="208"/>
      <c r="FB1" s="208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208"/>
      <c r="FO1" s="208"/>
      <c r="FP1" s="208"/>
      <c r="FQ1" s="208"/>
      <c r="FR1" s="208"/>
      <c r="FS1" s="208"/>
      <c r="FT1" s="208"/>
      <c r="FU1" s="208"/>
      <c r="FV1" s="208"/>
      <c r="FW1" s="208"/>
      <c r="FX1" s="208"/>
      <c r="FY1" s="208"/>
      <c r="FZ1" s="208"/>
      <c r="GA1" s="208"/>
      <c r="GB1" s="208"/>
      <c r="GC1" s="208"/>
      <c r="GD1" s="208"/>
      <c r="GE1" s="208"/>
      <c r="GF1" s="208"/>
      <c r="GG1" s="208"/>
      <c r="GH1" s="208"/>
      <c r="GI1" s="208"/>
      <c r="GJ1" s="208"/>
      <c r="GK1" s="208"/>
      <c r="GL1" s="208"/>
      <c r="GM1" s="208"/>
      <c r="GN1" s="208"/>
      <c r="GO1" s="208"/>
      <c r="GP1" s="208"/>
      <c r="GQ1" s="208"/>
      <c r="GR1" s="208"/>
      <c r="GS1" s="208"/>
      <c r="GT1" s="208"/>
      <c r="GU1" s="208"/>
      <c r="GV1" s="208"/>
      <c r="GW1" s="208"/>
      <c r="GX1" s="208"/>
      <c r="GY1" s="208"/>
      <c r="GZ1" s="208"/>
      <c r="HA1" s="208"/>
      <c r="HB1" s="208"/>
      <c r="HC1" s="208"/>
      <c r="HD1" s="208"/>
      <c r="HE1" s="208"/>
      <c r="HF1" s="208"/>
      <c r="HG1" s="208"/>
      <c r="HH1" s="208"/>
      <c r="HI1" s="208"/>
      <c r="HJ1" s="208"/>
      <c r="HK1" s="208"/>
      <c r="HL1" s="208"/>
      <c r="HM1" s="208"/>
      <c r="HN1" s="208"/>
      <c r="HO1" s="208"/>
      <c r="HP1" s="208"/>
      <c r="HQ1" s="208"/>
      <c r="HR1" s="208"/>
      <c r="HS1" s="208"/>
      <c r="HT1" s="208"/>
      <c r="HU1" s="208"/>
      <c r="HV1" s="208"/>
      <c r="HW1" s="208"/>
      <c r="HX1" s="208"/>
      <c r="HY1" s="208"/>
      <c r="HZ1" s="208"/>
      <c r="IA1" s="208"/>
      <c r="IB1" s="208"/>
      <c r="IC1" s="208"/>
      <c r="ID1" s="208"/>
      <c r="IE1" s="208"/>
      <c r="IF1" s="208"/>
      <c r="IG1" s="208"/>
      <c r="IH1" s="208"/>
      <c r="II1" s="208"/>
      <c r="IJ1" s="208"/>
      <c r="IK1" s="208"/>
      <c r="IL1" s="208"/>
      <c r="IM1" s="208"/>
      <c r="IN1" s="208"/>
      <c r="IO1" s="208"/>
      <c r="IP1" s="208"/>
      <c r="IQ1" s="208"/>
      <c r="IR1" s="208"/>
      <c r="IS1" s="208"/>
      <c r="IT1" s="208"/>
      <c r="IU1" s="208"/>
      <c r="IV1" s="208"/>
      <c r="IW1" s="208"/>
      <c r="IX1" s="208"/>
      <c r="IY1" s="208"/>
      <c r="IZ1" s="208"/>
      <c r="JA1" s="208"/>
      <c r="JB1" s="208"/>
      <c r="JC1" s="208"/>
      <c r="JD1" s="208"/>
      <c r="JE1" s="208"/>
      <c r="JF1" s="208"/>
      <c r="JG1" s="208"/>
      <c r="JH1" s="208"/>
      <c r="JI1" s="208"/>
      <c r="JJ1" s="208"/>
      <c r="JK1" s="208"/>
      <c r="JL1" s="208"/>
      <c r="JM1" s="208"/>
    </row>
    <row r="2" spans="1:273" ht="15" customHeight="1" thickBot="1">
      <c r="A2" s="359"/>
      <c r="B2" s="359"/>
      <c r="C2" s="359"/>
      <c r="D2" s="359"/>
      <c r="E2" s="359"/>
      <c r="F2" s="360"/>
      <c r="G2" s="361"/>
      <c r="H2" s="361"/>
      <c r="I2" s="361"/>
      <c r="J2" s="361"/>
      <c r="K2" s="209"/>
      <c r="L2" s="209"/>
      <c r="M2" s="209"/>
      <c r="N2" s="209"/>
      <c r="O2" s="209"/>
      <c r="P2" s="210"/>
      <c r="Q2" s="211"/>
      <c r="R2" s="211"/>
      <c r="S2" s="212" t="s">
        <v>215</v>
      </c>
      <c r="T2" s="349"/>
      <c r="U2" s="349"/>
      <c r="V2" s="349"/>
      <c r="W2" s="350"/>
      <c r="X2" s="211"/>
      <c r="Y2" s="211"/>
      <c r="Z2" s="212" t="s">
        <v>215</v>
      </c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210"/>
      <c r="GO2" s="210"/>
      <c r="GP2" s="210"/>
      <c r="GQ2" s="210"/>
      <c r="GR2" s="210"/>
      <c r="GS2" s="210"/>
      <c r="GT2" s="210"/>
      <c r="GU2" s="210"/>
      <c r="GV2" s="210"/>
      <c r="GW2" s="210"/>
      <c r="GX2" s="210"/>
      <c r="GY2" s="210"/>
      <c r="GZ2" s="210"/>
      <c r="HA2" s="210"/>
      <c r="HB2" s="210"/>
      <c r="HC2" s="210"/>
      <c r="HD2" s="210"/>
      <c r="HE2" s="210"/>
      <c r="HF2" s="210"/>
      <c r="HG2" s="210"/>
      <c r="HH2" s="210"/>
      <c r="HI2" s="210"/>
      <c r="HJ2" s="210"/>
      <c r="HK2" s="210"/>
      <c r="HL2" s="210"/>
      <c r="HM2" s="210"/>
      <c r="HN2" s="210"/>
      <c r="HO2" s="210"/>
      <c r="HP2" s="210"/>
      <c r="HQ2" s="210"/>
      <c r="HR2" s="210"/>
      <c r="HS2" s="210"/>
      <c r="HT2" s="210"/>
      <c r="HU2" s="210"/>
      <c r="HV2" s="210"/>
      <c r="HW2" s="210"/>
      <c r="HX2" s="210"/>
      <c r="HY2" s="210"/>
      <c r="HZ2" s="210"/>
      <c r="IA2" s="210"/>
      <c r="IB2" s="210"/>
      <c r="IC2" s="210"/>
      <c r="ID2" s="210"/>
      <c r="IE2" s="210"/>
      <c r="IF2" s="210"/>
      <c r="IG2" s="210"/>
      <c r="IH2" s="210"/>
      <c r="II2" s="210"/>
      <c r="IJ2" s="210"/>
      <c r="IK2" s="210"/>
      <c r="IL2" s="210"/>
      <c r="IM2" s="210"/>
      <c r="IN2" s="210"/>
      <c r="IO2" s="210"/>
      <c r="IP2" s="210"/>
      <c r="IQ2" s="210"/>
      <c r="IR2" s="210"/>
      <c r="IS2" s="210"/>
      <c r="IT2" s="210"/>
      <c r="IU2" s="210"/>
      <c r="IV2" s="210"/>
      <c r="IW2" s="210"/>
      <c r="IX2" s="210"/>
      <c r="IY2" s="210"/>
      <c r="IZ2" s="210"/>
      <c r="JA2" s="210"/>
      <c r="JB2" s="210"/>
      <c r="JC2" s="210"/>
      <c r="JD2" s="210"/>
      <c r="JE2" s="210"/>
      <c r="JF2" s="210"/>
      <c r="JG2" s="210"/>
      <c r="JH2" s="210"/>
      <c r="JI2" s="210"/>
      <c r="JJ2" s="210"/>
      <c r="JK2" s="210"/>
      <c r="JL2" s="210"/>
      <c r="JM2" s="210"/>
    </row>
    <row r="3" spans="1:273" ht="20.149999999999999" customHeight="1">
      <c r="A3" s="218"/>
      <c r="B3" s="218"/>
      <c r="C3" s="362"/>
      <c r="D3" s="362"/>
      <c r="E3" s="363"/>
      <c r="F3" s="363"/>
      <c r="G3" s="363"/>
      <c r="H3" s="363"/>
      <c r="I3" s="363"/>
      <c r="J3" s="363"/>
      <c r="K3" s="213"/>
      <c r="L3" s="213"/>
      <c r="M3" s="214"/>
      <c r="N3" s="214" t="s">
        <v>216</v>
      </c>
      <c r="O3" s="1325">
        <v>2016</v>
      </c>
      <c r="P3" s="1325">
        <v>2017</v>
      </c>
      <c r="Q3" s="1326">
        <v>2018</v>
      </c>
      <c r="R3" s="1327">
        <v>2019</v>
      </c>
      <c r="S3" s="1505">
        <v>2020</v>
      </c>
      <c r="T3" s="213"/>
      <c r="U3" s="213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  <c r="GD3" s="215"/>
      <c r="GE3" s="215"/>
      <c r="GF3" s="215"/>
      <c r="GG3" s="215"/>
      <c r="GH3" s="215"/>
      <c r="GI3" s="215"/>
      <c r="GJ3" s="215"/>
      <c r="GK3" s="215"/>
      <c r="GL3" s="215"/>
      <c r="GM3" s="215"/>
      <c r="GN3" s="215"/>
      <c r="GO3" s="215"/>
      <c r="GP3" s="215"/>
      <c r="GQ3" s="215"/>
      <c r="GR3" s="215"/>
      <c r="GS3" s="215"/>
      <c r="GT3" s="215"/>
      <c r="GU3" s="215"/>
      <c r="GV3" s="215"/>
      <c r="GW3" s="215"/>
      <c r="GX3" s="215"/>
      <c r="GY3" s="215"/>
      <c r="GZ3" s="215"/>
      <c r="HA3" s="215"/>
      <c r="HB3" s="215"/>
      <c r="HC3" s="215"/>
      <c r="HD3" s="215"/>
      <c r="HE3" s="215"/>
      <c r="HF3" s="215"/>
      <c r="HG3" s="215"/>
      <c r="HH3" s="215"/>
      <c r="HI3" s="215"/>
      <c r="HJ3" s="215"/>
      <c r="HK3" s="215"/>
      <c r="HL3" s="215"/>
      <c r="HM3" s="215"/>
      <c r="HN3" s="215"/>
      <c r="HO3" s="215"/>
      <c r="HP3" s="215"/>
      <c r="HQ3" s="215"/>
      <c r="HR3" s="215"/>
      <c r="HS3" s="215"/>
      <c r="HT3" s="215"/>
      <c r="HU3" s="215"/>
      <c r="HV3" s="215"/>
      <c r="HW3" s="215"/>
      <c r="HX3" s="215"/>
      <c r="HY3" s="215"/>
      <c r="HZ3" s="215"/>
      <c r="IA3" s="215"/>
      <c r="IB3" s="215"/>
      <c r="IC3" s="215"/>
      <c r="ID3" s="215"/>
      <c r="IE3" s="215"/>
      <c r="IF3" s="215"/>
      <c r="IG3" s="215"/>
      <c r="IH3" s="215"/>
      <c r="II3" s="215"/>
      <c r="IJ3" s="215"/>
      <c r="IK3" s="215"/>
      <c r="IL3" s="215"/>
      <c r="IM3" s="215"/>
      <c r="IN3" s="215"/>
      <c r="IO3" s="215"/>
      <c r="IP3" s="216"/>
      <c r="IQ3" s="216"/>
      <c r="IR3" s="216"/>
      <c r="IS3" s="216"/>
      <c r="IT3" s="216"/>
      <c r="IU3" s="216"/>
      <c r="IV3" s="216"/>
      <c r="IW3" s="216"/>
      <c r="IX3" s="216"/>
      <c r="IY3" s="216"/>
      <c r="IZ3" s="216"/>
      <c r="JA3" s="216"/>
      <c r="JB3" s="216"/>
      <c r="JC3" s="216"/>
      <c r="JD3" s="216"/>
      <c r="JE3" s="216"/>
      <c r="JF3" s="216"/>
      <c r="JG3" s="216"/>
      <c r="JH3" s="216"/>
      <c r="JI3" s="216"/>
      <c r="JJ3" s="216"/>
      <c r="JK3" s="216"/>
      <c r="JL3" s="216"/>
      <c r="JM3" s="216"/>
    </row>
    <row r="4" spans="1:273" ht="20.149999999999999" customHeight="1">
      <c r="A4" s="364"/>
      <c r="B4" s="218"/>
      <c r="C4" s="365"/>
      <c r="D4" s="365"/>
      <c r="E4" s="365"/>
      <c r="F4" s="365"/>
      <c r="G4" s="365"/>
      <c r="H4" s="365"/>
      <c r="I4" s="365"/>
      <c r="J4" s="365"/>
      <c r="K4" s="217" t="s">
        <v>217</v>
      </c>
      <c r="L4" s="218"/>
      <c r="M4" s="219"/>
      <c r="N4" s="219"/>
      <c r="O4" s="220" t="s">
        <v>218</v>
      </c>
      <c r="P4" s="220" t="s">
        <v>243</v>
      </c>
      <c r="Q4" s="221" t="s">
        <v>745</v>
      </c>
      <c r="R4" s="222" t="s">
        <v>839</v>
      </c>
      <c r="S4" s="222" t="s">
        <v>840</v>
      </c>
      <c r="T4" s="217" t="s">
        <v>285</v>
      </c>
      <c r="U4" s="218"/>
      <c r="V4" s="1680" t="s">
        <v>915</v>
      </c>
      <c r="W4" s="1680" t="s">
        <v>916</v>
      </c>
      <c r="X4" s="1681" t="s">
        <v>917</v>
      </c>
      <c r="Y4" s="1682" t="s">
        <v>918</v>
      </c>
      <c r="Z4" s="1682" t="s">
        <v>919</v>
      </c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6"/>
      <c r="IQ4" s="216"/>
      <c r="IR4" s="216"/>
      <c r="IS4" s="216"/>
      <c r="IT4" s="216"/>
      <c r="IU4" s="216"/>
      <c r="IV4" s="216"/>
      <c r="IW4" s="216"/>
      <c r="IX4" s="216"/>
      <c r="IY4" s="216"/>
      <c r="IZ4" s="216"/>
      <c r="JA4" s="216"/>
      <c r="JB4" s="216"/>
      <c r="JC4" s="216"/>
      <c r="JD4" s="216"/>
      <c r="JE4" s="216"/>
      <c r="JF4" s="216"/>
      <c r="JG4" s="216"/>
      <c r="JH4" s="216"/>
      <c r="JI4" s="216"/>
      <c r="JJ4" s="216"/>
      <c r="JK4" s="216"/>
      <c r="JL4" s="216"/>
      <c r="JM4" s="216"/>
    </row>
    <row r="5" spans="1:273" ht="20.149999999999999" customHeight="1">
      <c r="A5" s="366"/>
      <c r="B5" s="353"/>
      <c r="C5" s="353"/>
      <c r="D5" s="353"/>
      <c r="E5" s="225"/>
      <c r="F5" s="225"/>
      <c r="G5" s="225"/>
      <c r="H5" s="225"/>
      <c r="I5" s="225"/>
      <c r="J5" s="225"/>
      <c r="K5" s="2009" t="s">
        <v>219</v>
      </c>
      <c r="L5" s="2012" t="s">
        <v>220</v>
      </c>
      <c r="M5" s="2013"/>
      <c r="N5" s="223" t="s">
        <v>221</v>
      </c>
      <c r="O5" s="225">
        <v>4451</v>
      </c>
      <c r="P5" s="225">
        <v>4076</v>
      </c>
      <c r="Q5" s="225">
        <v>3787</v>
      </c>
      <c r="R5" s="226">
        <v>3883</v>
      </c>
      <c r="S5" s="1506">
        <v>3117</v>
      </c>
      <c r="T5" s="344" t="s">
        <v>219</v>
      </c>
      <c r="U5" s="351" t="s">
        <v>286</v>
      </c>
      <c r="V5" s="225">
        <v>4451</v>
      </c>
      <c r="W5" s="225">
        <v>4076</v>
      </c>
      <c r="X5" s="225">
        <v>3787</v>
      </c>
      <c r="Y5" s="226">
        <v>3883</v>
      </c>
      <c r="Z5" s="1506">
        <v>3117</v>
      </c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  <c r="IW5" s="216"/>
      <c r="IX5" s="216"/>
      <c r="IY5" s="216"/>
      <c r="IZ5" s="216"/>
      <c r="JA5" s="216"/>
      <c r="JB5" s="216"/>
      <c r="JC5" s="216"/>
      <c r="JD5" s="216"/>
      <c r="JE5" s="216"/>
      <c r="JF5" s="216"/>
      <c r="JG5" s="216"/>
      <c r="JH5" s="216"/>
      <c r="JI5" s="216"/>
      <c r="JJ5" s="216"/>
      <c r="JK5" s="216"/>
      <c r="JL5" s="216"/>
      <c r="JM5" s="216"/>
    </row>
    <row r="6" spans="1:273" ht="20.149999999999999" customHeight="1">
      <c r="A6" s="366"/>
      <c r="B6" s="353"/>
      <c r="C6" s="353"/>
      <c r="D6" s="353"/>
      <c r="E6" s="225"/>
      <c r="F6" s="225"/>
      <c r="G6" s="225"/>
      <c r="H6" s="225"/>
      <c r="I6" s="225"/>
      <c r="J6" s="225"/>
      <c r="K6" s="2010"/>
      <c r="L6" s="227"/>
      <c r="M6" s="228"/>
      <c r="N6" s="229" t="s">
        <v>222</v>
      </c>
      <c r="O6" s="225">
        <v>3402</v>
      </c>
      <c r="P6" s="225">
        <v>3096</v>
      </c>
      <c r="Q6" s="225">
        <v>2995</v>
      </c>
      <c r="R6" s="226">
        <v>2967</v>
      </c>
      <c r="S6" s="237">
        <v>2576</v>
      </c>
      <c r="T6" s="345"/>
      <c r="U6" s="354" t="s">
        <v>224</v>
      </c>
      <c r="V6" s="231" t="s">
        <v>225</v>
      </c>
      <c r="W6" s="231">
        <v>1232</v>
      </c>
      <c r="X6" s="225">
        <v>1467</v>
      </c>
      <c r="Y6" s="232">
        <v>1867</v>
      </c>
      <c r="Z6" s="1506">
        <v>1765</v>
      </c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  <c r="IX6" s="216"/>
      <c r="IY6" s="216"/>
      <c r="IZ6" s="216"/>
      <c r="JA6" s="216"/>
      <c r="JB6" s="216"/>
      <c r="JC6" s="216"/>
      <c r="JD6" s="216"/>
      <c r="JE6" s="216"/>
      <c r="JF6" s="216"/>
      <c r="JG6" s="216"/>
      <c r="JH6" s="216"/>
      <c r="JI6" s="216"/>
      <c r="JJ6" s="216"/>
      <c r="JK6" s="216"/>
      <c r="JL6" s="216"/>
      <c r="JM6" s="216"/>
    </row>
    <row r="7" spans="1:273" ht="20.149999999999999" customHeight="1">
      <c r="A7" s="366"/>
      <c r="B7" s="353"/>
      <c r="C7" s="353"/>
      <c r="D7" s="353"/>
      <c r="E7" s="225"/>
      <c r="F7" s="225"/>
      <c r="G7" s="225"/>
      <c r="H7" s="225"/>
      <c r="I7" s="225"/>
      <c r="J7" s="225"/>
      <c r="K7" s="2010"/>
      <c r="L7" s="227"/>
      <c r="M7" s="228"/>
      <c r="N7" s="229" t="s">
        <v>223</v>
      </c>
      <c r="O7" s="225">
        <v>1049</v>
      </c>
      <c r="P7" s="225">
        <v>981</v>
      </c>
      <c r="Q7" s="225">
        <v>792</v>
      </c>
      <c r="R7" s="226">
        <v>916</v>
      </c>
      <c r="S7" s="237">
        <v>542</v>
      </c>
      <c r="T7" s="345"/>
      <c r="U7" s="354" t="s">
        <v>287</v>
      </c>
      <c r="V7" s="236">
        <v>10088</v>
      </c>
      <c r="W7" s="236">
        <v>9756</v>
      </c>
      <c r="X7" s="236">
        <v>9024</v>
      </c>
      <c r="Y7" s="237">
        <v>9488</v>
      </c>
      <c r="Z7" s="237">
        <v>7458</v>
      </c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  <c r="IX7" s="216"/>
      <c r="IY7" s="216"/>
      <c r="IZ7" s="216"/>
      <c r="JA7" s="216"/>
      <c r="JB7" s="216"/>
      <c r="JC7" s="216"/>
      <c r="JD7" s="216"/>
      <c r="JE7" s="216"/>
      <c r="JF7" s="216"/>
      <c r="JG7" s="216"/>
      <c r="JH7" s="216"/>
      <c r="JI7" s="216"/>
      <c r="JJ7" s="216"/>
      <c r="JK7" s="216"/>
      <c r="JL7" s="216"/>
      <c r="JM7" s="216"/>
    </row>
    <row r="8" spans="1:273" ht="20.149999999999999" customHeight="1">
      <c r="A8" s="366"/>
      <c r="B8" s="353"/>
      <c r="C8" s="353"/>
      <c r="D8" s="353"/>
      <c r="E8" s="231"/>
      <c r="F8" s="231"/>
      <c r="G8" s="231"/>
      <c r="H8" s="231"/>
      <c r="I8" s="231"/>
      <c r="J8" s="231"/>
      <c r="K8" s="2010"/>
      <c r="L8" s="2014" t="s">
        <v>224</v>
      </c>
      <c r="M8" s="2004"/>
      <c r="N8" s="230" t="s">
        <v>221</v>
      </c>
      <c r="O8" s="231" t="s">
        <v>225</v>
      </c>
      <c r="P8" s="231">
        <v>1232</v>
      </c>
      <c r="Q8" s="225">
        <v>1467</v>
      </c>
      <c r="R8" s="232">
        <v>1867</v>
      </c>
      <c r="S8" s="1506">
        <v>1765</v>
      </c>
      <c r="T8" s="345"/>
      <c r="U8" s="354" t="s">
        <v>288</v>
      </c>
      <c r="V8" s="236">
        <v>5166</v>
      </c>
      <c r="W8" s="236">
        <v>5154</v>
      </c>
      <c r="X8" s="236">
        <v>4857</v>
      </c>
      <c r="Y8" s="237">
        <v>4949</v>
      </c>
      <c r="Z8" s="1506">
        <v>4350</v>
      </c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  <c r="IX8" s="216"/>
      <c r="IY8" s="216"/>
      <c r="IZ8" s="216"/>
      <c r="JA8" s="216"/>
      <c r="JB8" s="216"/>
      <c r="JC8" s="216"/>
      <c r="JD8" s="216"/>
      <c r="JE8" s="216"/>
      <c r="JF8" s="216"/>
      <c r="JG8" s="216"/>
      <c r="JH8" s="216"/>
      <c r="JI8" s="216"/>
      <c r="JJ8" s="216"/>
      <c r="JK8" s="216"/>
      <c r="JL8" s="216"/>
      <c r="JM8" s="216"/>
    </row>
    <row r="9" spans="1:273" ht="20.149999999999999" customHeight="1">
      <c r="A9" s="366"/>
      <c r="B9" s="234"/>
      <c r="C9" s="234"/>
      <c r="D9" s="353"/>
      <c r="E9" s="231"/>
      <c r="F9" s="231"/>
      <c r="G9" s="231"/>
      <c r="H9" s="231"/>
      <c r="I9" s="231"/>
      <c r="J9" s="231"/>
      <c r="K9" s="2010"/>
      <c r="L9" s="233"/>
      <c r="M9" s="234"/>
      <c r="N9" s="229" t="s">
        <v>222</v>
      </c>
      <c r="O9" s="231" t="s">
        <v>225</v>
      </c>
      <c r="P9" s="231">
        <v>743</v>
      </c>
      <c r="Q9" s="225">
        <v>1025</v>
      </c>
      <c r="R9" s="232">
        <v>1273</v>
      </c>
      <c r="S9" s="1506">
        <v>1383</v>
      </c>
      <c r="T9" s="345"/>
      <c r="U9" s="354" t="s">
        <v>289</v>
      </c>
      <c r="V9" s="236">
        <v>1839</v>
      </c>
      <c r="W9" s="236">
        <v>1815</v>
      </c>
      <c r="X9" s="236">
        <v>1620</v>
      </c>
      <c r="Y9" s="237">
        <v>1637</v>
      </c>
      <c r="Z9" s="237">
        <v>1340</v>
      </c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  <c r="IX9" s="216"/>
      <c r="IY9" s="216"/>
      <c r="IZ9" s="216"/>
      <c r="JA9" s="216"/>
      <c r="JB9" s="216"/>
      <c r="JC9" s="216"/>
      <c r="JD9" s="216"/>
      <c r="JE9" s="216"/>
      <c r="JF9" s="216"/>
      <c r="JG9" s="216"/>
      <c r="JH9" s="216"/>
      <c r="JI9" s="216"/>
      <c r="JJ9" s="216"/>
      <c r="JK9" s="216"/>
      <c r="JL9" s="216"/>
      <c r="JM9" s="216"/>
    </row>
    <row r="10" spans="1:273" ht="20.149999999999999" customHeight="1">
      <c r="A10" s="366"/>
      <c r="B10" s="234"/>
      <c r="C10" s="234"/>
      <c r="D10" s="353"/>
      <c r="E10" s="231"/>
      <c r="F10" s="231"/>
      <c r="G10" s="231"/>
      <c r="H10" s="231"/>
      <c r="I10" s="231"/>
      <c r="J10" s="231"/>
      <c r="K10" s="2010"/>
      <c r="L10" s="233"/>
      <c r="M10" s="234"/>
      <c r="N10" s="229" t="s">
        <v>223</v>
      </c>
      <c r="O10" s="231" t="s">
        <v>225</v>
      </c>
      <c r="P10" s="231">
        <v>489</v>
      </c>
      <c r="Q10" s="225">
        <v>442</v>
      </c>
      <c r="R10" s="232">
        <v>594</v>
      </c>
      <c r="S10" s="1506">
        <v>382</v>
      </c>
      <c r="T10" s="345"/>
      <c r="U10" s="354" t="s">
        <v>290</v>
      </c>
      <c r="V10" s="236">
        <v>245</v>
      </c>
      <c r="W10" s="236">
        <v>246</v>
      </c>
      <c r="X10" s="236">
        <v>214</v>
      </c>
      <c r="Y10" s="242">
        <v>211</v>
      </c>
      <c r="Z10" s="242">
        <v>201</v>
      </c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  <c r="IW10" s="216"/>
      <c r="IX10" s="216"/>
      <c r="IY10" s="216"/>
      <c r="IZ10" s="216"/>
      <c r="JA10" s="216"/>
      <c r="JB10" s="216"/>
      <c r="JC10" s="216"/>
      <c r="JD10" s="216"/>
      <c r="JE10" s="216"/>
      <c r="JF10" s="216"/>
      <c r="JG10" s="216"/>
      <c r="JH10" s="216"/>
      <c r="JI10" s="216"/>
      <c r="JJ10" s="216"/>
      <c r="JK10" s="216"/>
      <c r="JL10" s="216"/>
      <c r="JM10" s="216"/>
    </row>
    <row r="11" spans="1:273" ht="20.149999999999999" customHeight="1">
      <c r="A11" s="366"/>
      <c r="B11" s="353"/>
      <c r="C11" s="353"/>
      <c r="D11" s="353"/>
      <c r="E11" s="236"/>
      <c r="F11" s="236"/>
      <c r="G11" s="236"/>
      <c r="H11" s="236"/>
      <c r="I11" s="236"/>
      <c r="J11" s="236"/>
      <c r="K11" s="2011"/>
      <c r="L11" s="2014" t="s">
        <v>226</v>
      </c>
      <c r="M11" s="2004"/>
      <c r="N11" s="230" t="s">
        <v>221</v>
      </c>
      <c r="O11" s="236">
        <v>10088</v>
      </c>
      <c r="P11" s="236">
        <v>9756</v>
      </c>
      <c r="Q11" s="236">
        <v>9024</v>
      </c>
      <c r="R11" s="237">
        <v>9488</v>
      </c>
      <c r="S11" s="237">
        <v>7458</v>
      </c>
      <c r="T11" s="346"/>
      <c r="U11" s="354" t="s">
        <v>291</v>
      </c>
      <c r="V11" s="236">
        <v>566</v>
      </c>
      <c r="W11" s="236">
        <v>526</v>
      </c>
      <c r="X11" s="236">
        <v>399</v>
      </c>
      <c r="Y11" s="242">
        <v>404</v>
      </c>
      <c r="Z11" s="1506">
        <v>345</v>
      </c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  <c r="IW11" s="216"/>
      <c r="IX11" s="216"/>
      <c r="IY11" s="216"/>
      <c r="IZ11" s="216"/>
      <c r="JA11" s="216"/>
      <c r="JB11" s="216"/>
      <c r="JC11" s="216"/>
      <c r="JD11" s="216"/>
      <c r="JE11" s="216"/>
      <c r="JF11" s="216"/>
      <c r="JG11" s="216"/>
      <c r="JH11" s="216"/>
      <c r="JI11" s="216"/>
      <c r="JJ11" s="216"/>
      <c r="JK11" s="216"/>
      <c r="JL11" s="216"/>
      <c r="JM11" s="216"/>
    </row>
    <row r="12" spans="1:273" ht="20.149999999999999" customHeight="1">
      <c r="A12" s="366"/>
      <c r="B12" s="353"/>
      <c r="C12" s="353"/>
      <c r="D12" s="353"/>
      <c r="E12" s="236"/>
      <c r="F12" s="236"/>
      <c r="G12" s="236"/>
      <c r="H12" s="236"/>
      <c r="I12" s="236"/>
      <c r="J12" s="236"/>
      <c r="K12" s="2011"/>
      <c r="L12" s="227"/>
      <c r="M12" s="228"/>
      <c r="N12" s="229" t="s">
        <v>222</v>
      </c>
      <c r="O12" s="236">
        <v>6884</v>
      </c>
      <c r="P12" s="236">
        <v>6649</v>
      </c>
      <c r="Q12" s="236">
        <v>6604</v>
      </c>
      <c r="R12" s="237">
        <v>6629</v>
      </c>
      <c r="S12" s="237">
        <v>5807</v>
      </c>
      <c r="T12" s="346"/>
      <c r="U12" s="354" t="s">
        <v>292</v>
      </c>
      <c r="V12" s="236">
        <v>426</v>
      </c>
      <c r="W12" s="236">
        <v>405</v>
      </c>
      <c r="X12" s="236">
        <v>304</v>
      </c>
      <c r="Y12" s="242">
        <v>352</v>
      </c>
      <c r="Z12" s="242">
        <v>291</v>
      </c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  <c r="IW12" s="216"/>
      <c r="IX12" s="216"/>
      <c r="IY12" s="216"/>
      <c r="IZ12" s="216"/>
      <c r="JA12" s="216"/>
      <c r="JB12" s="216"/>
      <c r="JC12" s="216"/>
      <c r="JD12" s="216"/>
      <c r="JE12" s="216"/>
      <c r="JF12" s="216"/>
      <c r="JG12" s="216"/>
      <c r="JH12" s="216"/>
      <c r="JI12" s="216"/>
      <c r="JJ12" s="216"/>
      <c r="JK12" s="216"/>
      <c r="JL12" s="216"/>
      <c r="JM12" s="216"/>
    </row>
    <row r="13" spans="1:273" ht="20.149999999999999" customHeight="1">
      <c r="A13" s="366"/>
      <c r="B13" s="353"/>
      <c r="C13" s="353"/>
      <c r="D13" s="353"/>
      <c r="E13" s="236"/>
      <c r="F13" s="236"/>
      <c r="G13" s="236"/>
      <c r="H13" s="236"/>
      <c r="I13" s="236"/>
      <c r="J13" s="236"/>
      <c r="K13" s="2011"/>
      <c r="L13" s="227"/>
      <c r="M13" s="228"/>
      <c r="N13" s="229" t="s">
        <v>223</v>
      </c>
      <c r="O13" s="236">
        <v>3204</v>
      </c>
      <c r="P13" s="236">
        <v>3107</v>
      </c>
      <c r="Q13" s="236">
        <v>2420</v>
      </c>
      <c r="R13" s="237">
        <v>2860</v>
      </c>
      <c r="S13" s="237">
        <v>1650</v>
      </c>
      <c r="T13" s="346"/>
      <c r="U13" s="354" t="s">
        <v>293</v>
      </c>
      <c r="V13" s="236">
        <v>222</v>
      </c>
      <c r="W13" s="236">
        <v>217</v>
      </c>
      <c r="X13" s="236">
        <v>179</v>
      </c>
      <c r="Y13" s="242">
        <v>205</v>
      </c>
      <c r="Z13" s="242">
        <v>188</v>
      </c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  <c r="IW13" s="216"/>
      <c r="IX13" s="216"/>
      <c r="IY13" s="216"/>
      <c r="IZ13" s="216"/>
      <c r="JA13" s="216"/>
      <c r="JB13" s="216"/>
      <c r="JC13" s="216"/>
      <c r="JD13" s="216"/>
      <c r="JE13" s="216"/>
      <c r="JF13" s="216"/>
      <c r="JG13" s="216"/>
      <c r="JH13" s="216"/>
      <c r="JI13" s="216"/>
      <c r="JJ13" s="216"/>
      <c r="JK13" s="216"/>
      <c r="JL13" s="216"/>
      <c r="JM13" s="216"/>
    </row>
    <row r="14" spans="1:273" ht="20.149999999999999" customHeight="1">
      <c r="A14" s="366"/>
      <c r="B14" s="353"/>
      <c r="C14" s="353"/>
      <c r="D14" s="353"/>
      <c r="E14" s="236"/>
      <c r="F14" s="236"/>
      <c r="G14" s="236"/>
      <c r="H14" s="236"/>
      <c r="I14" s="236"/>
      <c r="J14" s="236"/>
      <c r="K14" s="2011"/>
      <c r="L14" s="2014" t="s">
        <v>227</v>
      </c>
      <c r="M14" s="2004"/>
      <c r="N14" s="230" t="s">
        <v>221</v>
      </c>
      <c r="O14" s="236">
        <v>5166</v>
      </c>
      <c r="P14" s="236">
        <v>5154</v>
      </c>
      <c r="Q14" s="236">
        <v>4857</v>
      </c>
      <c r="R14" s="237">
        <v>4949</v>
      </c>
      <c r="S14" s="1506">
        <v>4350</v>
      </c>
      <c r="T14" s="346"/>
      <c r="U14" s="355" t="s">
        <v>294</v>
      </c>
      <c r="V14" s="248">
        <v>1246</v>
      </c>
      <c r="W14" s="248">
        <v>1295</v>
      </c>
      <c r="X14" s="248">
        <v>1766</v>
      </c>
      <c r="Y14" s="249">
        <v>1410</v>
      </c>
      <c r="Z14" s="1506">
        <v>787</v>
      </c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  <c r="IW14" s="216"/>
      <c r="IX14" s="216"/>
      <c r="IY14" s="216"/>
      <c r="IZ14" s="216"/>
      <c r="JA14" s="216"/>
      <c r="JB14" s="216"/>
      <c r="JC14" s="216"/>
      <c r="JD14" s="216"/>
      <c r="JE14" s="216"/>
      <c r="JF14" s="216"/>
      <c r="JG14" s="216"/>
      <c r="JH14" s="216"/>
      <c r="JI14" s="216"/>
      <c r="JJ14" s="216"/>
      <c r="JK14" s="216"/>
      <c r="JL14" s="216"/>
      <c r="JM14" s="216"/>
    </row>
    <row r="15" spans="1:273" ht="20.149999999999999" customHeight="1">
      <c r="A15" s="366"/>
      <c r="B15" s="353"/>
      <c r="C15" s="353"/>
      <c r="D15" s="353"/>
      <c r="E15" s="236"/>
      <c r="F15" s="236"/>
      <c r="G15" s="236"/>
      <c r="H15" s="236"/>
      <c r="I15" s="236"/>
      <c r="J15" s="236"/>
      <c r="K15" s="2011"/>
      <c r="L15" s="227"/>
      <c r="M15" s="228"/>
      <c r="N15" s="229" t="s">
        <v>222</v>
      </c>
      <c r="O15" s="236">
        <v>4399</v>
      </c>
      <c r="P15" s="236">
        <v>4396</v>
      </c>
      <c r="Q15" s="236">
        <v>4256</v>
      </c>
      <c r="R15" s="237">
        <v>4209</v>
      </c>
      <c r="S15" s="237">
        <v>3878</v>
      </c>
      <c r="T15" s="346"/>
      <c r="U15" s="352"/>
      <c r="V15" s="235"/>
      <c r="W15" s="236"/>
      <c r="X15" s="236"/>
      <c r="Y15" s="236"/>
      <c r="Z15" s="237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  <c r="GI15" s="216"/>
      <c r="GJ15" s="216"/>
      <c r="GK15" s="216"/>
      <c r="GL15" s="216"/>
      <c r="GM15" s="216"/>
      <c r="GN15" s="216"/>
      <c r="GO15" s="216"/>
      <c r="GP15" s="216"/>
      <c r="GQ15" s="216"/>
      <c r="GR15" s="216"/>
      <c r="GS15" s="216"/>
      <c r="GT15" s="216"/>
      <c r="GU15" s="216"/>
      <c r="GV15" s="216"/>
      <c r="GW15" s="216"/>
      <c r="GX15" s="216"/>
      <c r="GY15" s="216"/>
      <c r="GZ15" s="216"/>
      <c r="HA15" s="216"/>
      <c r="HB15" s="216"/>
      <c r="HC15" s="216"/>
      <c r="HD15" s="216"/>
      <c r="HE15" s="216"/>
      <c r="HF15" s="216"/>
      <c r="HG15" s="216"/>
      <c r="HH15" s="216"/>
      <c r="HI15" s="216"/>
      <c r="HJ15" s="216"/>
      <c r="HK15" s="216"/>
      <c r="HL15" s="216"/>
      <c r="HM15" s="216"/>
      <c r="HN15" s="216"/>
      <c r="HO15" s="216"/>
      <c r="HP15" s="216"/>
      <c r="HQ15" s="216"/>
      <c r="HR15" s="216"/>
      <c r="HS15" s="216"/>
      <c r="HT15" s="216"/>
      <c r="HU15" s="216"/>
      <c r="HV15" s="216"/>
      <c r="HW15" s="216"/>
      <c r="HX15" s="216"/>
      <c r="HY15" s="216"/>
      <c r="HZ15" s="216"/>
      <c r="IA15" s="216"/>
      <c r="IB15" s="216"/>
      <c r="IC15" s="216"/>
      <c r="ID15" s="216"/>
      <c r="IE15" s="216"/>
      <c r="IF15" s="216"/>
      <c r="IG15" s="216"/>
      <c r="IH15" s="216"/>
      <c r="II15" s="216"/>
      <c r="IJ15" s="216"/>
      <c r="IK15" s="216"/>
      <c r="IL15" s="216"/>
      <c r="IM15" s="216"/>
      <c r="IN15" s="216"/>
      <c r="IO15" s="216"/>
      <c r="IP15" s="216"/>
      <c r="IQ15" s="216"/>
      <c r="IR15" s="216"/>
      <c r="IS15" s="216"/>
      <c r="IT15" s="216"/>
      <c r="IU15" s="216"/>
      <c r="IV15" s="216"/>
      <c r="IW15" s="216"/>
      <c r="IX15" s="216"/>
      <c r="IY15" s="216"/>
      <c r="IZ15" s="216"/>
      <c r="JA15" s="216"/>
      <c r="JB15" s="216"/>
      <c r="JC15" s="216"/>
      <c r="JD15" s="216"/>
      <c r="JE15" s="216"/>
      <c r="JF15" s="216"/>
      <c r="JG15" s="216"/>
      <c r="JH15" s="216"/>
      <c r="JI15" s="216"/>
      <c r="JJ15" s="216"/>
      <c r="JK15" s="216"/>
      <c r="JL15" s="216"/>
      <c r="JM15" s="216"/>
    </row>
    <row r="16" spans="1:273" ht="20.149999999999999" customHeight="1">
      <c r="A16" s="366"/>
      <c r="B16" s="353"/>
      <c r="C16" s="353"/>
      <c r="D16" s="353"/>
      <c r="E16" s="236"/>
      <c r="F16" s="236"/>
      <c r="G16" s="236"/>
      <c r="H16" s="236"/>
      <c r="I16" s="236"/>
      <c r="J16" s="236"/>
      <c r="K16" s="2011"/>
      <c r="L16" s="227"/>
      <c r="M16" s="228"/>
      <c r="N16" s="229" t="s">
        <v>223</v>
      </c>
      <c r="O16" s="236">
        <v>767</v>
      </c>
      <c r="P16" s="236">
        <v>759</v>
      </c>
      <c r="Q16" s="236">
        <v>601</v>
      </c>
      <c r="R16" s="237">
        <v>740</v>
      </c>
      <c r="S16" s="237">
        <v>472</v>
      </c>
      <c r="T16" s="346"/>
      <c r="U16" s="352"/>
      <c r="V16" s="235"/>
      <c r="W16" s="236"/>
      <c r="X16" s="236"/>
      <c r="Y16" s="236"/>
      <c r="Z16" s="237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  <c r="DS16" s="216"/>
      <c r="DT16" s="216"/>
      <c r="DU16" s="216"/>
      <c r="DV16" s="216"/>
      <c r="DW16" s="216"/>
      <c r="DX16" s="216"/>
      <c r="DY16" s="216"/>
      <c r="DZ16" s="216"/>
      <c r="EA16" s="216"/>
      <c r="EB16" s="216"/>
      <c r="EC16" s="216"/>
      <c r="ED16" s="216"/>
      <c r="EE16" s="216"/>
      <c r="EF16" s="216"/>
      <c r="EG16" s="216"/>
      <c r="EH16" s="216"/>
      <c r="EI16" s="216"/>
      <c r="EJ16" s="216"/>
      <c r="EK16" s="216"/>
      <c r="EL16" s="216"/>
      <c r="EM16" s="216"/>
      <c r="EN16" s="216"/>
      <c r="EO16" s="216"/>
      <c r="EP16" s="216"/>
      <c r="EQ16" s="216"/>
      <c r="ER16" s="216"/>
      <c r="ES16" s="216"/>
      <c r="ET16" s="216"/>
      <c r="EU16" s="216"/>
      <c r="EV16" s="216"/>
      <c r="EW16" s="216"/>
      <c r="EX16" s="216"/>
      <c r="EY16" s="216"/>
      <c r="EZ16" s="216"/>
      <c r="FA16" s="216"/>
      <c r="FB16" s="216"/>
      <c r="FC16" s="216"/>
      <c r="FD16" s="216"/>
      <c r="FE16" s="216"/>
      <c r="FF16" s="216"/>
      <c r="FG16" s="216"/>
      <c r="FH16" s="216"/>
      <c r="FI16" s="216"/>
      <c r="FJ16" s="216"/>
      <c r="FK16" s="216"/>
      <c r="FL16" s="216"/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6"/>
      <c r="GW16" s="216"/>
      <c r="GX16" s="216"/>
      <c r="GY16" s="216"/>
      <c r="GZ16" s="216"/>
      <c r="HA16" s="216"/>
      <c r="HB16" s="216"/>
      <c r="HC16" s="216"/>
      <c r="HD16" s="216"/>
      <c r="HE16" s="216"/>
      <c r="HF16" s="216"/>
      <c r="HG16" s="216"/>
      <c r="HH16" s="216"/>
      <c r="HI16" s="216"/>
      <c r="HJ16" s="216"/>
      <c r="HK16" s="216"/>
      <c r="HL16" s="216"/>
      <c r="HM16" s="216"/>
      <c r="HN16" s="216"/>
      <c r="HO16" s="216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6"/>
      <c r="IL16" s="216"/>
      <c r="IM16" s="216"/>
      <c r="IN16" s="216"/>
      <c r="IO16" s="216"/>
      <c r="IP16" s="216"/>
      <c r="IQ16" s="216"/>
      <c r="IR16" s="216"/>
      <c r="IS16" s="216"/>
      <c r="IT16" s="216"/>
      <c r="IU16" s="216"/>
      <c r="IV16" s="216"/>
      <c r="IW16" s="216"/>
      <c r="IX16" s="216"/>
      <c r="IY16" s="216"/>
      <c r="IZ16" s="216"/>
      <c r="JA16" s="216"/>
      <c r="JB16" s="216"/>
      <c r="JC16" s="216"/>
      <c r="JD16" s="216"/>
      <c r="JE16" s="216"/>
      <c r="JF16" s="216"/>
      <c r="JG16" s="216"/>
      <c r="JH16" s="216"/>
      <c r="JI16" s="216"/>
      <c r="JJ16" s="216"/>
      <c r="JK16" s="216"/>
      <c r="JL16" s="216"/>
      <c r="JM16" s="216"/>
    </row>
    <row r="17" spans="1:273" ht="20.149999999999999" customHeight="1">
      <c r="A17" s="366"/>
      <c r="B17" s="353"/>
      <c r="C17" s="353"/>
      <c r="D17" s="353"/>
      <c r="E17" s="236"/>
      <c r="F17" s="236"/>
      <c r="G17" s="236"/>
      <c r="H17" s="236"/>
      <c r="I17" s="236"/>
      <c r="J17" s="236"/>
      <c r="K17" s="2011"/>
      <c r="L17" s="2014" t="s">
        <v>228</v>
      </c>
      <c r="M17" s="2004"/>
      <c r="N17" s="230" t="s">
        <v>221</v>
      </c>
      <c r="O17" s="236">
        <v>1839</v>
      </c>
      <c r="P17" s="236">
        <v>1815</v>
      </c>
      <c r="Q17" s="236">
        <v>1620</v>
      </c>
      <c r="R17" s="237">
        <v>1637</v>
      </c>
      <c r="S17" s="237">
        <v>1340</v>
      </c>
      <c r="T17" s="34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  <c r="DS17" s="216"/>
      <c r="DT17" s="216"/>
      <c r="DU17" s="216"/>
      <c r="DV17" s="216"/>
      <c r="DW17" s="216"/>
      <c r="DX17" s="216"/>
      <c r="DY17" s="216"/>
      <c r="DZ17" s="216"/>
      <c r="EA17" s="216"/>
      <c r="EB17" s="216"/>
      <c r="EC17" s="216"/>
      <c r="ED17" s="216"/>
      <c r="EE17" s="216"/>
      <c r="EF17" s="216"/>
      <c r="EG17" s="216"/>
      <c r="EH17" s="216"/>
      <c r="EI17" s="216"/>
      <c r="EJ17" s="216"/>
      <c r="EK17" s="216"/>
      <c r="EL17" s="216"/>
      <c r="EM17" s="216"/>
      <c r="EN17" s="216"/>
      <c r="EO17" s="216"/>
      <c r="EP17" s="216"/>
      <c r="EQ17" s="216"/>
      <c r="ER17" s="216"/>
      <c r="ES17" s="216"/>
      <c r="ET17" s="216"/>
      <c r="EU17" s="216"/>
      <c r="EV17" s="216"/>
      <c r="EW17" s="216"/>
      <c r="EX17" s="216"/>
      <c r="EY17" s="216"/>
      <c r="EZ17" s="216"/>
      <c r="FA17" s="216"/>
      <c r="FB17" s="216"/>
      <c r="FC17" s="216"/>
      <c r="FD17" s="216"/>
      <c r="FE17" s="216"/>
      <c r="FF17" s="216"/>
      <c r="FG17" s="216"/>
      <c r="FH17" s="216"/>
      <c r="FI17" s="216"/>
      <c r="FJ17" s="216"/>
      <c r="FK17" s="216"/>
      <c r="FL17" s="216"/>
      <c r="FM17" s="216"/>
      <c r="FN17" s="216"/>
      <c r="FO17" s="216"/>
      <c r="FP17" s="216"/>
      <c r="FQ17" s="216"/>
      <c r="FR17" s="216"/>
      <c r="FS17" s="216"/>
      <c r="FT17" s="216"/>
      <c r="FU17" s="216"/>
      <c r="FV17" s="216"/>
      <c r="FW17" s="216"/>
      <c r="FX17" s="216"/>
      <c r="FY17" s="216"/>
      <c r="FZ17" s="216"/>
      <c r="GA17" s="216"/>
      <c r="GB17" s="216"/>
      <c r="GC17" s="216"/>
      <c r="GD17" s="216"/>
      <c r="GE17" s="216"/>
      <c r="GF17" s="216"/>
      <c r="GG17" s="216"/>
      <c r="GH17" s="216"/>
      <c r="GI17" s="216"/>
      <c r="GJ17" s="216"/>
      <c r="GK17" s="216"/>
      <c r="GL17" s="216"/>
      <c r="GM17" s="216"/>
      <c r="GN17" s="216"/>
      <c r="GO17" s="216"/>
      <c r="GP17" s="216"/>
      <c r="GQ17" s="216"/>
      <c r="GR17" s="216"/>
      <c r="GS17" s="216"/>
      <c r="GT17" s="216"/>
      <c r="GU17" s="216"/>
      <c r="GV17" s="216"/>
      <c r="GW17" s="216"/>
      <c r="GX17" s="216"/>
      <c r="GY17" s="216"/>
      <c r="GZ17" s="216"/>
      <c r="HA17" s="216"/>
      <c r="HB17" s="216"/>
      <c r="HC17" s="216"/>
      <c r="HD17" s="216"/>
      <c r="HE17" s="216"/>
      <c r="HF17" s="216"/>
      <c r="HG17" s="216"/>
      <c r="HH17" s="216"/>
      <c r="HI17" s="216"/>
      <c r="HJ17" s="216"/>
      <c r="HK17" s="216"/>
      <c r="HL17" s="216"/>
      <c r="HM17" s="216"/>
      <c r="HN17" s="216"/>
      <c r="HO17" s="216"/>
      <c r="HP17" s="216"/>
      <c r="HQ17" s="216"/>
      <c r="HR17" s="216"/>
      <c r="HS17" s="216"/>
      <c r="HT17" s="216"/>
      <c r="HU17" s="216"/>
      <c r="HV17" s="216"/>
      <c r="HW17" s="216"/>
      <c r="HX17" s="216"/>
      <c r="HY17" s="216"/>
      <c r="HZ17" s="216"/>
      <c r="IA17" s="216"/>
      <c r="IB17" s="216"/>
      <c r="IC17" s="216"/>
      <c r="ID17" s="216"/>
      <c r="IE17" s="216"/>
      <c r="IF17" s="216"/>
      <c r="IG17" s="216"/>
      <c r="IH17" s="216"/>
      <c r="II17" s="216"/>
      <c r="IJ17" s="216"/>
      <c r="IK17" s="216"/>
      <c r="IL17" s="216"/>
      <c r="IM17" s="216"/>
      <c r="IN17" s="216"/>
      <c r="IO17" s="216"/>
      <c r="IP17" s="216"/>
      <c r="IQ17" s="216"/>
      <c r="IR17" s="216"/>
      <c r="IS17" s="216"/>
      <c r="IT17" s="216"/>
      <c r="IU17" s="216"/>
      <c r="IV17" s="216"/>
      <c r="IW17" s="216"/>
      <c r="IX17" s="216"/>
      <c r="IY17" s="216"/>
      <c r="IZ17" s="216"/>
      <c r="JA17" s="216"/>
      <c r="JB17" s="216"/>
      <c r="JC17" s="216"/>
      <c r="JD17" s="216"/>
      <c r="JE17" s="216"/>
      <c r="JF17" s="216"/>
      <c r="JG17" s="216"/>
      <c r="JH17" s="216"/>
      <c r="JI17" s="216"/>
      <c r="JJ17" s="216"/>
      <c r="JK17" s="216"/>
      <c r="JL17" s="216"/>
      <c r="JM17" s="216"/>
    </row>
    <row r="18" spans="1:273" ht="20.149999999999999" customHeight="1">
      <c r="A18" s="366"/>
      <c r="B18" s="353"/>
      <c r="C18" s="353"/>
      <c r="D18" s="353"/>
      <c r="E18" s="236"/>
      <c r="F18" s="236"/>
      <c r="G18" s="236"/>
      <c r="H18" s="236"/>
      <c r="I18" s="236"/>
      <c r="J18" s="236"/>
      <c r="K18" s="2011"/>
      <c r="L18" s="227"/>
      <c r="M18" s="228"/>
      <c r="N18" s="229" t="s">
        <v>222</v>
      </c>
      <c r="O18" s="236">
        <v>1429</v>
      </c>
      <c r="P18" s="236">
        <v>1428</v>
      </c>
      <c r="Q18" s="236">
        <v>1331</v>
      </c>
      <c r="R18" s="237">
        <v>1302</v>
      </c>
      <c r="S18" s="237">
        <v>1133</v>
      </c>
      <c r="T18" s="346"/>
      <c r="U18" s="352"/>
      <c r="V18" s="235"/>
      <c r="W18" s="236"/>
      <c r="X18" s="236"/>
      <c r="Y18" s="236"/>
      <c r="Z18" s="237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  <c r="DS18" s="216"/>
      <c r="DT18" s="216"/>
      <c r="DU18" s="216"/>
      <c r="DV18" s="216"/>
      <c r="DW18" s="216"/>
      <c r="DX18" s="216"/>
      <c r="DY18" s="216"/>
      <c r="DZ18" s="216"/>
      <c r="EA18" s="216"/>
      <c r="EB18" s="216"/>
      <c r="EC18" s="216"/>
      <c r="ED18" s="216"/>
      <c r="EE18" s="216"/>
      <c r="EF18" s="216"/>
      <c r="EG18" s="216"/>
      <c r="EH18" s="216"/>
      <c r="EI18" s="216"/>
      <c r="EJ18" s="216"/>
      <c r="EK18" s="216"/>
      <c r="EL18" s="216"/>
      <c r="EM18" s="216"/>
      <c r="EN18" s="216"/>
      <c r="EO18" s="216"/>
      <c r="EP18" s="216"/>
      <c r="EQ18" s="216"/>
      <c r="ER18" s="216"/>
      <c r="ES18" s="216"/>
      <c r="ET18" s="216"/>
      <c r="EU18" s="216"/>
      <c r="EV18" s="216"/>
      <c r="EW18" s="216"/>
      <c r="EX18" s="216"/>
      <c r="EY18" s="216"/>
      <c r="EZ18" s="216"/>
      <c r="FA18" s="216"/>
      <c r="FB18" s="216"/>
      <c r="FC18" s="216"/>
      <c r="FD18" s="216"/>
      <c r="FE18" s="216"/>
      <c r="FF18" s="216"/>
      <c r="FG18" s="216"/>
      <c r="FH18" s="216"/>
      <c r="FI18" s="216"/>
      <c r="FJ18" s="216"/>
      <c r="FK18" s="216"/>
      <c r="FL18" s="216"/>
      <c r="FM18" s="216"/>
      <c r="FN18" s="216"/>
      <c r="FO18" s="216"/>
      <c r="FP18" s="216"/>
      <c r="FQ18" s="216"/>
      <c r="FR18" s="216"/>
      <c r="FS18" s="216"/>
      <c r="FT18" s="216"/>
      <c r="FU18" s="216"/>
      <c r="FV18" s="216"/>
      <c r="FW18" s="216"/>
      <c r="FX18" s="216"/>
      <c r="FY18" s="216"/>
      <c r="FZ18" s="216"/>
      <c r="GA18" s="216"/>
      <c r="GB18" s="216"/>
      <c r="GC18" s="216"/>
      <c r="GD18" s="216"/>
      <c r="GE18" s="216"/>
      <c r="GF18" s="216"/>
      <c r="GG18" s="216"/>
      <c r="GH18" s="216"/>
      <c r="GI18" s="216"/>
      <c r="GJ18" s="216"/>
      <c r="GK18" s="216"/>
      <c r="GL18" s="216"/>
      <c r="GM18" s="216"/>
      <c r="GN18" s="216"/>
      <c r="GO18" s="216"/>
      <c r="GP18" s="216"/>
      <c r="GQ18" s="216"/>
      <c r="GR18" s="216"/>
      <c r="GS18" s="216"/>
      <c r="GT18" s="216"/>
      <c r="GU18" s="216"/>
      <c r="GV18" s="216"/>
      <c r="GW18" s="216"/>
      <c r="GX18" s="216"/>
      <c r="GY18" s="216"/>
      <c r="GZ18" s="216"/>
      <c r="HA18" s="216"/>
      <c r="HB18" s="216"/>
      <c r="HC18" s="216"/>
      <c r="HD18" s="216"/>
      <c r="HE18" s="216"/>
      <c r="HF18" s="216"/>
      <c r="HG18" s="216"/>
      <c r="HH18" s="216"/>
      <c r="HI18" s="216"/>
      <c r="HJ18" s="216"/>
      <c r="HK18" s="216"/>
      <c r="HL18" s="216"/>
      <c r="HM18" s="216"/>
      <c r="HN18" s="216"/>
      <c r="HO18" s="216"/>
      <c r="HP18" s="216"/>
      <c r="HQ18" s="216"/>
      <c r="HR18" s="216"/>
      <c r="HS18" s="216"/>
      <c r="HT18" s="216"/>
      <c r="HU18" s="216"/>
      <c r="HV18" s="216"/>
      <c r="HW18" s="216"/>
      <c r="HX18" s="216"/>
      <c r="HY18" s="216"/>
      <c r="HZ18" s="216"/>
      <c r="IA18" s="216"/>
      <c r="IB18" s="216"/>
      <c r="IC18" s="216"/>
      <c r="ID18" s="216"/>
      <c r="IE18" s="216"/>
      <c r="IF18" s="216"/>
      <c r="IG18" s="216"/>
      <c r="IH18" s="216"/>
      <c r="II18" s="216"/>
      <c r="IJ18" s="216"/>
      <c r="IK18" s="216"/>
      <c r="IL18" s="216"/>
      <c r="IM18" s="216"/>
      <c r="IN18" s="216"/>
      <c r="IO18" s="216"/>
      <c r="IP18" s="216"/>
      <c r="IQ18" s="216"/>
      <c r="IR18" s="216"/>
      <c r="IS18" s="216"/>
      <c r="IT18" s="216"/>
      <c r="IU18" s="216"/>
      <c r="IV18" s="216"/>
      <c r="IW18" s="216"/>
      <c r="IX18" s="216"/>
      <c r="IY18" s="216"/>
      <c r="IZ18" s="216"/>
      <c r="JA18" s="216"/>
      <c r="JB18" s="216"/>
      <c r="JC18" s="216"/>
      <c r="JD18" s="216"/>
      <c r="JE18" s="216"/>
      <c r="JF18" s="216"/>
      <c r="JG18" s="216"/>
      <c r="JH18" s="216"/>
      <c r="JI18" s="216"/>
      <c r="JJ18" s="216"/>
      <c r="JK18" s="216"/>
      <c r="JL18" s="216"/>
      <c r="JM18" s="216"/>
    </row>
    <row r="19" spans="1:273" ht="20.149999999999999" customHeight="1">
      <c r="A19" s="366"/>
      <c r="B19" s="353"/>
      <c r="C19" s="353"/>
      <c r="D19" s="353"/>
      <c r="E19" s="236"/>
      <c r="F19" s="236"/>
      <c r="G19" s="236"/>
      <c r="H19" s="236"/>
      <c r="I19" s="236"/>
      <c r="J19" s="236"/>
      <c r="K19" s="2011"/>
      <c r="L19" s="227"/>
      <c r="M19" s="228"/>
      <c r="N19" s="229" t="s">
        <v>223</v>
      </c>
      <c r="O19" s="236">
        <v>409</v>
      </c>
      <c r="P19" s="236">
        <v>387</v>
      </c>
      <c r="Q19" s="236">
        <v>289</v>
      </c>
      <c r="R19" s="237">
        <v>336</v>
      </c>
      <c r="S19" s="237">
        <v>207</v>
      </c>
      <c r="T19" s="346"/>
      <c r="U19" s="352"/>
      <c r="V19" s="235"/>
      <c r="W19" s="236"/>
      <c r="X19" s="236"/>
      <c r="Y19" s="236"/>
      <c r="Z19" s="237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6"/>
      <c r="EF19" s="216"/>
      <c r="EG19" s="216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  <c r="GD19" s="216"/>
      <c r="GE19" s="216"/>
      <c r="GF19" s="216"/>
      <c r="GG19" s="216"/>
      <c r="GH19" s="216"/>
      <c r="GI19" s="216"/>
      <c r="GJ19" s="216"/>
      <c r="GK19" s="216"/>
      <c r="GL19" s="216"/>
      <c r="GM19" s="216"/>
      <c r="GN19" s="216"/>
      <c r="GO19" s="216"/>
      <c r="GP19" s="216"/>
      <c r="GQ19" s="216"/>
      <c r="GR19" s="216"/>
      <c r="GS19" s="216"/>
      <c r="GT19" s="216"/>
      <c r="GU19" s="216"/>
      <c r="GV19" s="216"/>
      <c r="GW19" s="216"/>
      <c r="GX19" s="216"/>
      <c r="GY19" s="216"/>
      <c r="GZ19" s="216"/>
      <c r="HA19" s="216"/>
      <c r="HB19" s="216"/>
      <c r="HC19" s="216"/>
      <c r="HD19" s="216"/>
      <c r="HE19" s="216"/>
      <c r="HF19" s="216"/>
      <c r="HG19" s="216"/>
      <c r="HH19" s="216"/>
      <c r="HI19" s="216"/>
      <c r="HJ19" s="216"/>
      <c r="HK19" s="216"/>
      <c r="HL19" s="216"/>
      <c r="HM19" s="216"/>
      <c r="HN19" s="216"/>
      <c r="HO19" s="216"/>
      <c r="HP19" s="216"/>
      <c r="HQ19" s="216"/>
      <c r="HR19" s="216"/>
      <c r="HS19" s="216"/>
      <c r="HT19" s="216"/>
      <c r="HU19" s="216"/>
      <c r="HV19" s="216"/>
      <c r="HW19" s="216"/>
      <c r="HX19" s="216"/>
      <c r="HY19" s="216"/>
      <c r="HZ19" s="216"/>
      <c r="IA19" s="216"/>
      <c r="IB19" s="216"/>
      <c r="IC19" s="216"/>
      <c r="ID19" s="216"/>
      <c r="IE19" s="216"/>
      <c r="IF19" s="216"/>
      <c r="IG19" s="216"/>
      <c r="IH19" s="216"/>
      <c r="II19" s="216"/>
      <c r="IJ19" s="216"/>
      <c r="IK19" s="216"/>
      <c r="IL19" s="216"/>
      <c r="IM19" s="216"/>
      <c r="IN19" s="216"/>
      <c r="IO19" s="216"/>
      <c r="IP19" s="216"/>
      <c r="IQ19" s="216"/>
      <c r="IR19" s="216"/>
      <c r="IS19" s="216"/>
      <c r="IT19" s="216"/>
      <c r="IU19" s="216"/>
      <c r="IV19" s="216"/>
      <c r="IW19" s="216"/>
      <c r="IX19" s="216"/>
      <c r="IY19" s="216"/>
      <c r="IZ19" s="216"/>
      <c r="JA19" s="216"/>
      <c r="JB19" s="216"/>
      <c r="JC19" s="216"/>
      <c r="JD19" s="216"/>
      <c r="JE19" s="216"/>
      <c r="JF19" s="216"/>
      <c r="JG19" s="216"/>
      <c r="JH19" s="216"/>
      <c r="JI19" s="216"/>
      <c r="JJ19" s="216"/>
      <c r="JK19" s="216"/>
      <c r="JL19" s="216"/>
      <c r="JM19" s="216"/>
    </row>
    <row r="20" spans="1:273" ht="20.149999999999999" customHeight="1">
      <c r="A20" s="366"/>
      <c r="B20" s="353"/>
      <c r="C20" s="353"/>
      <c r="D20" s="353"/>
      <c r="E20" s="367"/>
      <c r="F20" s="367"/>
      <c r="G20" s="367"/>
      <c r="H20" s="367"/>
      <c r="I20" s="367"/>
      <c r="J20" s="367"/>
      <c r="K20" s="2011"/>
      <c r="L20" s="2015" t="s">
        <v>229</v>
      </c>
      <c r="M20" s="2016"/>
      <c r="N20" s="238"/>
      <c r="O20" s="240">
        <v>21544</v>
      </c>
      <c r="P20" s="240">
        <v>22033</v>
      </c>
      <c r="Q20" s="240">
        <v>20755</v>
      </c>
      <c r="R20" s="241">
        <v>21824</v>
      </c>
      <c r="S20" s="1507">
        <v>18030</v>
      </c>
      <c r="T20" s="346"/>
      <c r="U20" s="356"/>
      <c r="V20" s="239"/>
      <c r="W20" s="240"/>
      <c r="X20" s="240"/>
      <c r="Y20" s="240"/>
      <c r="Z20" s="241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  <c r="IX20" s="216"/>
      <c r="IY20" s="216"/>
      <c r="IZ20" s="216"/>
      <c r="JA20" s="216"/>
      <c r="JB20" s="216"/>
      <c r="JC20" s="216"/>
      <c r="JD20" s="216"/>
      <c r="JE20" s="216"/>
      <c r="JF20" s="216"/>
      <c r="JG20" s="216"/>
      <c r="JH20" s="216"/>
      <c r="JI20" s="216"/>
      <c r="JJ20" s="216"/>
      <c r="JK20" s="216"/>
      <c r="JL20" s="216"/>
      <c r="JM20" s="216"/>
    </row>
    <row r="21" spans="1:273" ht="20.149999999999999" customHeight="1">
      <c r="A21" s="366"/>
      <c r="B21" s="353"/>
      <c r="C21" s="353"/>
      <c r="D21" s="353"/>
      <c r="E21" s="236"/>
      <c r="F21" s="236"/>
      <c r="G21" s="236"/>
      <c r="H21" s="236"/>
      <c r="I21" s="236"/>
      <c r="J21" s="236"/>
      <c r="K21" s="2011" t="s">
        <v>230</v>
      </c>
      <c r="L21" s="2014" t="s">
        <v>231</v>
      </c>
      <c r="M21" s="2004"/>
      <c r="N21" s="229" t="s">
        <v>221</v>
      </c>
      <c r="O21" s="236">
        <v>245</v>
      </c>
      <c r="P21" s="236">
        <v>246</v>
      </c>
      <c r="Q21" s="236">
        <v>214</v>
      </c>
      <c r="R21" s="242">
        <v>211</v>
      </c>
      <c r="S21" s="242">
        <v>201</v>
      </c>
      <c r="T21" s="346"/>
      <c r="AA21" s="243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  <c r="IX21" s="216"/>
      <c r="IY21" s="216"/>
      <c r="IZ21" s="216"/>
      <c r="JA21" s="216"/>
      <c r="JB21" s="216"/>
      <c r="JC21" s="216"/>
      <c r="JD21" s="216"/>
      <c r="JE21" s="216"/>
      <c r="JF21" s="216"/>
      <c r="JG21" s="216"/>
      <c r="JH21" s="216"/>
      <c r="JI21" s="216"/>
      <c r="JJ21" s="216"/>
      <c r="JK21" s="216"/>
      <c r="JL21" s="216"/>
      <c r="JM21" s="216"/>
    </row>
    <row r="22" spans="1:273" ht="20.149999999999999" customHeight="1">
      <c r="A22" s="366"/>
      <c r="B22" s="353"/>
      <c r="C22" s="353"/>
      <c r="D22" s="353"/>
      <c r="E22" s="368"/>
      <c r="F22" s="368"/>
      <c r="G22" s="368"/>
      <c r="H22" s="368"/>
      <c r="I22" s="368"/>
      <c r="J22" s="368"/>
      <c r="K22" s="2011"/>
      <c r="L22" s="227"/>
      <c r="M22" s="228"/>
      <c r="N22" s="229" t="s">
        <v>222</v>
      </c>
      <c r="O22" s="245">
        <v>190</v>
      </c>
      <c r="P22" s="245">
        <v>187</v>
      </c>
      <c r="Q22" s="245">
        <v>174</v>
      </c>
      <c r="R22" s="242">
        <v>163</v>
      </c>
      <c r="S22" s="242">
        <v>166</v>
      </c>
      <c r="T22" s="346"/>
      <c r="U22" s="352"/>
      <c r="V22" s="244"/>
      <c r="W22" s="245"/>
      <c r="X22" s="245"/>
      <c r="Y22" s="245"/>
      <c r="Z22" s="242"/>
      <c r="AA22" s="243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  <c r="IX22" s="216"/>
      <c r="IY22" s="216"/>
      <c r="IZ22" s="216"/>
      <c r="JA22" s="216"/>
      <c r="JB22" s="216"/>
      <c r="JC22" s="216"/>
      <c r="JD22" s="216"/>
      <c r="JE22" s="216"/>
      <c r="JF22" s="216"/>
      <c r="JG22" s="216"/>
      <c r="JH22" s="216"/>
      <c r="JI22" s="216"/>
      <c r="JJ22" s="216"/>
      <c r="JK22" s="216"/>
      <c r="JL22" s="216"/>
      <c r="JM22" s="216"/>
    </row>
    <row r="23" spans="1:273" ht="20.149999999999999" customHeight="1">
      <c r="A23" s="366"/>
      <c r="B23" s="353"/>
      <c r="C23" s="353"/>
      <c r="D23" s="353"/>
      <c r="E23" s="368"/>
      <c r="F23" s="368"/>
      <c r="G23" s="368"/>
      <c r="H23" s="368"/>
      <c r="I23" s="368"/>
      <c r="J23" s="368"/>
      <c r="K23" s="2011"/>
      <c r="L23" s="227"/>
      <c r="M23" s="228"/>
      <c r="N23" s="229" t="s">
        <v>223</v>
      </c>
      <c r="O23" s="245">
        <v>55</v>
      </c>
      <c r="P23" s="245">
        <v>59</v>
      </c>
      <c r="Q23" s="245">
        <v>40</v>
      </c>
      <c r="R23" s="242">
        <v>48</v>
      </c>
      <c r="S23" s="242">
        <v>35</v>
      </c>
      <c r="T23" s="346"/>
      <c r="U23" s="352"/>
      <c r="V23" s="244"/>
      <c r="W23" s="245"/>
      <c r="X23" s="245"/>
      <c r="Y23" s="245"/>
      <c r="Z23" s="242"/>
      <c r="AA23" s="243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  <c r="IX23" s="216"/>
      <c r="IY23" s="216"/>
      <c r="IZ23" s="216"/>
      <c r="JA23" s="216"/>
      <c r="JB23" s="216"/>
      <c r="JC23" s="216"/>
      <c r="JD23" s="216"/>
      <c r="JE23" s="216"/>
      <c r="JF23" s="216"/>
      <c r="JG23" s="216"/>
      <c r="JH23" s="216"/>
      <c r="JI23" s="216"/>
      <c r="JJ23" s="216"/>
      <c r="JK23" s="216"/>
      <c r="JL23" s="216"/>
      <c r="JM23" s="216"/>
    </row>
    <row r="24" spans="1:273" ht="20.149999999999999" customHeight="1">
      <c r="A24" s="366"/>
      <c r="B24" s="353"/>
      <c r="C24" s="353"/>
      <c r="D24" s="353"/>
      <c r="E24" s="236"/>
      <c r="F24" s="236"/>
      <c r="G24" s="236"/>
      <c r="H24" s="236"/>
      <c r="I24" s="236"/>
      <c r="J24" s="236"/>
      <c r="K24" s="2011"/>
      <c r="L24" s="2014" t="s">
        <v>232</v>
      </c>
      <c r="M24" s="2004"/>
      <c r="N24" s="230" t="s">
        <v>221</v>
      </c>
      <c r="O24" s="236">
        <v>566</v>
      </c>
      <c r="P24" s="236">
        <v>526</v>
      </c>
      <c r="Q24" s="236">
        <v>399</v>
      </c>
      <c r="R24" s="242">
        <v>404</v>
      </c>
      <c r="S24" s="1506">
        <v>345</v>
      </c>
      <c r="T24" s="346"/>
      <c r="AA24" s="243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  <c r="IX24" s="216"/>
      <c r="IY24" s="216"/>
      <c r="IZ24" s="216"/>
      <c r="JA24" s="216"/>
      <c r="JB24" s="216"/>
      <c r="JC24" s="216"/>
      <c r="JD24" s="216"/>
      <c r="JE24" s="216"/>
      <c r="JF24" s="216"/>
      <c r="JG24" s="216"/>
      <c r="JH24" s="216"/>
      <c r="JI24" s="216"/>
      <c r="JJ24" s="216"/>
      <c r="JK24" s="216"/>
      <c r="JL24" s="216"/>
      <c r="JM24" s="216"/>
    </row>
    <row r="25" spans="1:273" ht="20.149999999999999" customHeight="1">
      <c r="A25" s="366"/>
      <c r="B25" s="353"/>
      <c r="C25" s="353"/>
      <c r="D25" s="353"/>
      <c r="E25" s="368"/>
      <c r="F25" s="368"/>
      <c r="G25" s="368"/>
      <c r="H25" s="368"/>
      <c r="I25" s="368"/>
      <c r="J25" s="368"/>
      <c r="K25" s="2011"/>
      <c r="L25" s="227"/>
      <c r="M25" s="228"/>
      <c r="N25" s="229" t="s">
        <v>222</v>
      </c>
      <c r="O25" s="245">
        <v>425</v>
      </c>
      <c r="P25" s="245">
        <v>394</v>
      </c>
      <c r="Q25" s="245">
        <v>320</v>
      </c>
      <c r="R25" s="242">
        <v>313</v>
      </c>
      <c r="S25" s="242">
        <v>286</v>
      </c>
      <c r="T25" s="346"/>
      <c r="U25" s="352"/>
      <c r="V25" s="244"/>
      <c r="W25" s="245"/>
      <c r="X25" s="245"/>
      <c r="Y25" s="245"/>
      <c r="Z25" s="242"/>
      <c r="AA25" s="243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  <c r="IX25" s="216"/>
      <c r="IY25" s="216"/>
      <c r="IZ25" s="216"/>
      <c r="JA25" s="216"/>
      <c r="JB25" s="216"/>
      <c r="JC25" s="216"/>
      <c r="JD25" s="216"/>
      <c r="JE25" s="216"/>
      <c r="JF25" s="216"/>
      <c r="JG25" s="216"/>
      <c r="JH25" s="216"/>
      <c r="JI25" s="216"/>
      <c r="JJ25" s="216"/>
      <c r="JK25" s="216"/>
      <c r="JL25" s="216"/>
      <c r="JM25" s="216"/>
    </row>
    <row r="26" spans="1:273" ht="20.149999999999999" customHeight="1">
      <c r="A26" s="366"/>
      <c r="B26" s="353"/>
      <c r="C26" s="353"/>
      <c r="D26" s="353"/>
      <c r="E26" s="368"/>
      <c r="F26" s="368"/>
      <c r="G26" s="368"/>
      <c r="H26" s="368"/>
      <c r="I26" s="368"/>
      <c r="J26" s="368"/>
      <c r="K26" s="2011"/>
      <c r="L26" s="227"/>
      <c r="M26" s="228"/>
      <c r="N26" s="229" t="s">
        <v>223</v>
      </c>
      <c r="O26" s="245">
        <v>141</v>
      </c>
      <c r="P26" s="245">
        <v>133</v>
      </c>
      <c r="Q26" s="245">
        <v>79</v>
      </c>
      <c r="R26" s="242">
        <v>91</v>
      </c>
      <c r="S26" s="242">
        <v>60</v>
      </c>
      <c r="T26" s="346"/>
      <c r="U26" s="352"/>
      <c r="V26" s="244"/>
      <c r="W26" s="245"/>
      <c r="X26" s="245"/>
      <c r="Y26" s="245"/>
      <c r="Z26" s="242"/>
      <c r="AA26" s="243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  <c r="IX26" s="216"/>
      <c r="IY26" s="216"/>
      <c r="IZ26" s="216"/>
      <c r="JA26" s="216"/>
      <c r="JB26" s="216"/>
      <c r="JC26" s="216"/>
      <c r="JD26" s="216"/>
      <c r="JE26" s="216"/>
      <c r="JF26" s="216"/>
      <c r="JG26" s="216"/>
      <c r="JH26" s="216"/>
      <c r="JI26" s="216"/>
      <c r="JJ26" s="216"/>
      <c r="JK26" s="216"/>
      <c r="JL26" s="216"/>
      <c r="JM26" s="216"/>
    </row>
    <row r="27" spans="1:273" ht="20.149999999999999" customHeight="1">
      <c r="A27" s="366"/>
      <c r="B27" s="353"/>
      <c r="C27" s="353"/>
      <c r="D27" s="353"/>
      <c r="E27" s="367"/>
      <c r="F27" s="367"/>
      <c r="G27" s="367"/>
      <c r="H27" s="367"/>
      <c r="I27" s="367"/>
      <c r="J27" s="367"/>
      <c r="K27" s="2011"/>
      <c r="L27" s="2015" t="s">
        <v>229</v>
      </c>
      <c r="M27" s="2016"/>
      <c r="N27" s="238"/>
      <c r="O27" s="240">
        <v>811</v>
      </c>
      <c r="P27" s="240">
        <v>772</v>
      </c>
      <c r="Q27" s="240">
        <v>613</v>
      </c>
      <c r="R27" s="241">
        <v>615</v>
      </c>
      <c r="S27" s="1507">
        <v>546</v>
      </c>
      <c r="T27" s="346"/>
      <c r="U27" s="356"/>
      <c r="V27" s="239"/>
      <c r="W27" s="240"/>
      <c r="X27" s="240"/>
      <c r="Y27" s="240"/>
      <c r="Z27" s="241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  <c r="IX27" s="216"/>
      <c r="IY27" s="216"/>
      <c r="IZ27" s="216"/>
      <c r="JA27" s="216"/>
      <c r="JB27" s="216"/>
      <c r="JC27" s="216"/>
      <c r="JD27" s="216"/>
      <c r="JE27" s="216"/>
      <c r="JF27" s="216"/>
      <c r="JG27" s="216"/>
      <c r="JH27" s="216"/>
      <c r="JI27" s="216"/>
      <c r="JJ27" s="216"/>
      <c r="JK27" s="216"/>
      <c r="JL27" s="216"/>
      <c r="JM27" s="216"/>
    </row>
    <row r="28" spans="1:273" ht="20.149999999999999" customHeight="1">
      <c r="A28" s="366"/>
      <c r="B28" s="353"/>
      <c r="C28" s="353"/>
      <c r="D28" s="353"/>
      <c r="E28" s="236"/>
      <c r="F28" s="236"/>
      <c r="G28" s="236"/>
      <c r="J28" s="236"/>
      <c r="K28" s="2011" t="s">
        <v>233</v>
      </c>
      <c r="L28" s="2014" t="s">
        <v>234</v>
      </c>
      <c r="M28" s="2004"/>
      <c r="N28" s="229" t="s">
        <v>221</v>
      </c>
      <c r="O28" s="236">
        <v>426</v>
      </c>
      <c r="P28" s="236">
        <v>405</v>
      </c>
      <c r="Q28" s="236">
        <v>304</v>
      </c>
      <c r="R28" s="242">
        <v>352</v>
      </c>
      <c r="S28" s="242">
        <v>291</v>
      </c>
      <c r="T28" s="34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  <c r="IX28" s="216"/>
      <c r="IY28" s="216"/>
      <c r="IZ28" s="216"/>
      <c r="JA28" s="216"/>
      <c r="JB28" s="216"/>
      <c r="JC28" s="216"/>
      <c r="JD28" s="216"/>
      <c r="JE28" s="216"/>
      <c r="JF28" s="216"/>
      <c r="JG28" s="216"/>
      <c r="JH28" s="216"/>
      <c r="JI28" s="216"/>
      <c r="JJ28" s="216"/>
      <c r="JK28" s="216"/>
      <c r="JL28" s="216"/>
      <c r="JM28" s="216"/>
    </row>
    <row r="29" spans="1:273" ht="20.149999999999999" customHeight="1">
      <c r="A29" s="366"/>
      <c r="B29" s="353"/>
      <c r="C29" s="353"/>
      <c r="D29" s="353"/>
      <c r="E29" s="368"/>
      <c r="F29" s="368"/>
      <c r="G29" s="368"/>
      <c r="H29" s="368"/>
      <c r="I29" s="368"/>
      <c r="J29" s="368"/>
      <c r="K29" s="2011"/>
      <c r="L29" s="227"/>
      <c r="M29" s="228"/>
      <c r="N29" s="229" t="s">
        <v>222</v>
      </c>
      <c r="O29" s="245">
        <v>301</v>
      </c>
      <c r="P29" s="245">
        <v>285</v>
      </c>
      <c r="Q29" s="245">
        <v>230</v>
      </c>
      <c r="R29" s="242">
        <v>247</v>
      </c>
      <c r="S29" s="242">
        <v>219</v>
      </c>
      <c r="T29" s="346"/>
      <c r="U29" s="352"/>
      <c r="V29" s="244"/>
      <c r="W29" s="245"/>
      <c r="X29" s="245"/>
      <c r="Y29" s="245"/>
      <c r="Z29" s="24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  <c r="IX29" s="216"/>
      <c r="IY29" s="216"/>
      <c r="IZ29" s="216"/>
      <c r="JA29" s="216"/>
      <c r="JB29" s="216"/>
      <c r="JC29" s="216"/>
      <c r="JD29" s="216"/>
      <c r="JE29" s="216"/>
      <c r="JF29" s="216"/>
      <c r="JG29" s="216"/>
      <c r="JH29" s="216"/>
      <c r="JI29" s="216"/>
      <c r="JJ29" s="216"/>
      <c r="JK29" s="216"/>
      <c r="JL29" s="216"/>
      <c r="JM29" s="216"/>
    </row>
    <row r="30" spans="1:273" ht="20.149999999999999" customHeight="1">
      <c r="A30" s="366"/>
      <c r="B30" s="353"/>
      <c r="C30" s="353"/>
      <c r="D30" s="353"/>
      <c r="E30" s="368"/>
      <c r="F30" s="368"/>
      <c r="G30" s="368"/>
      <c r="H30" s="368"/>
      <c r="J30" s="368"/>
      <c r="K30" s="2011"/>
      <c r="L30" s="227"/>
      <c r="M30" s="228"/>
      <c r="N30" s="229" t="s">
        <v>223</v>
      </c>
      <c r="O30" s="245">
        <v>125</v>
      </c>
      <c r="P30" s="245">
        <v>120</v>
      </c>
      <c r="Q30" s="245">
        <v>74</v>
      </c>
      <c r="R30" s="242">
        <v>104</v>
      </c>
      <c r="S30" s="242">
        <v>72</v>
      </c>
      <c r="T30" s="346"/>
      <c r="U30" s="352"/>
      <c r="V30" s="244"/>
      <c r="W30" s="245"/>
      <c r="X30" s="245"/>
      <c r="Y30" s="245"/>
      <c r="Z30" s="24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  <c r="IX30" s="216"/>
      <c r="IY30" s="216"/>
      <c r="IZ30" s="216"/>
      <c r="JA30" s="216"/>
      <c r="JB30" s="216"/>
      <c r="JC30" s="216"/>
      <c r="JD30" s="216"/>
      <c r="JE30" s="216"/>
      <c r="JF30" s="216"/>
      <c r="JG30" s="216"/>
      <c r="JH30" s="216"/>
      <c r="JI30" s="216"/>
      <c r="JJ30" s="216"/>
      <c r="JK30" s="216"/>
      <c r="JL30" s="216"/>
      <c r="JM30" s="216"/>
    </row>
    <row r="31" spans="1:273" ht="20.149999999999999" customHeight="1">
      <c r="A31" s="369"/>
      <c r="B31" s="353"/>
      <c r="C31" s="353"/>
      <c r="D31" s="353"/>
      <c r="E31" s="236"/>
      <c r="F31" s="236"/>
      <c r="G31" s="236"/>
      <c r="H31" s="236"/>
      <c r="I31" s="1495" t="s">
        <v>1014</v>
      </c>
      <c r="J31" s="236"/>
      <c r="K31" s="2017"/>
      <c r="L31" s="2014" t="s">
        <v>235</v>
      </c>
      <c r="M31" s="2004"/>
      <c r="N31" s="230" t="s">
        <v>221</v>
      </c>
      <c r="O31" s="236">
        <v>222</v>
      </c>
      <c r="P31" s="236">
        <v>217</v>
      </c>
      <c r="Q31" s="236">
        <v>179</v>
      </c>
      <c r="R31" s="242">
        <v>205</v>
      </c>
      <c r="S31" s="242">
        <v>188</v>
      </c>
      <c r="T31" s="347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  <c r="IX31" s="216"/>
      <c r="IY31" s="216"/>
      <c r="IZ31" s="216"/>
      <c r="JA31" s="216"/>
      <c r="JB31" s="216"/>
      <c r="JC31" s="216"/>
      <c r="JD31" s="216"/>
      <c r="JE31" s="216"/>
      <c r="JF31" s="216"/>
      <c r="JG31" s="216"/>
      <c r="JH31" s="216"/>
      <c r="JI31" s="216"/>
      <c r="JJ31" s="216"/>
      <c r="JK31" s="216"/>
      <c r="JL31" s="216"/>
      <c r="JM31" s="216"/>
    </row>
    <row r="32" spans="1:273" ht="20.149999999999999" customHeight="1">
      <c r="A32" s="369"/>
      <c r="B32" s="353"/>
      <c r="C32" s="353"/>
      <c r="D32" s="353"/>
      <c r="E32" s="368"/>
      <c r="F32" s="368"/>
      <c r="G32" s="368"/>
      <c r="H32" s="368"/>
      <c r="I32" s="368"/>
      <c r="J32" s="368"/>
      <c r="K32" s="2017"/>
      <c r="L32" s="227"/>
      <c r="M32" s="228"/>
      <c r="N32" s="229" t="s">
        <v>222</v>
      </c>
      <c r="O32" s="245">
        <v>178</v>
      </c>
      <c r="P32" s="245">
        <v>173</v>
      </c>
      <c r="Q32" s="245">
        <v>151</v>
      </c>
      <c r="R32" s="242">
        <v>168</v>
      </c>
      <c r="S32" s="242">
        <v>159</v>
      </c>
      <c r="T32" s="347"/>
      <c r="U32" s="352"/>
      <c r="V32" s="244"/>
      <c r="W32" s="245"/>
      <c r="X32" s="245"/>
      <c r="Y32" s="245"/>
      <c r="Z32" s="24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  <c r="IX32" s="216"/>
      <c r="IY32" s="216"/>
      <c r="IZ32" s="216"/>
      <c r="JA32" s="216"/>
      <c r="JB32" s="216"/>
      <c r="JC32" s="216"/>
      <c r="JD32" s="216"/>
      <c r="JE32" s="216"/>
      <c r="JF32" s="216"/>
      <c r="JG32" s="216"/>
      <c r="JH32" s="216"/>
      <c r="JI32" s="216"/>
      <c r="JJ32" s="216"/>
      <c r="JK32" s="216"/>
      <c r="JL32" s="216"/>
      <c r="JM32" s="216"/>
    </row>
    <row r="33" spans="1:273" ht="20.149999999999999" customHeight="1">
      <c r="A33" s="369"/>
      <c r="B33" s="353"/>
      <c r="C33" s="353"/>
      <c r="D33" s="353"/>
      <c r="E33" s="368"/>
      <c r="F33" s="368"/>
      <c r="G33" s="368"/>
      <c r="H33" s="368"/>
      <c r="J33" s="368"/>
      <c r="K33" s="2017"/>
      <c r="L33" s="227"/>
      <c r="M33" s="228"/>
      <c r="N33" s="229" t="s">
        <v>223</v>
      </c>
      <c r="O33" s="245">
        <v>44</v>
      </c>
      <c r="P33" s="245">
        <v>44</v>
      </c>
      <c r="Q33" s="245">
        <v>28</v>
      </c>
      <c r="R33" s="242">
        <v>38</v>
      </c>
      <c r="S33" s="242">
        <v>29</v>
      </c>
      <c r="T33" s="347"/>
      <c r="U33" s="352"/>
      <c r="V33" s="244"/>
      <c r="W33" s="245"/>
      <c r="X33" s="245"/>
      <c r="Y33" s="245"/>
      <c r="Z33" s="24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  <c r="IX33" s="216"/>
      <c r="IY33" s="216"/>
      <c r="IZ33" s="216"/>
      <c r="JA33" s="216"/>
      <c r="JB33" s="216"/>
      <c r="JC33" s="216"/>
      <c r="JD33" s="216"/>
      <c r="JE33" s="216"/>
      <c r="JF33" s="216"/>
      <c r="JG33" s="216"/>
      <c r="JH33" s="216"/>
      <c r="JI33" s="216"/>
      <c r="JJ33" s="216"/>
      <c r="JK33" s="216"/>
      <c r="JL33" s="216"/>
      <c r="JM33" s="216"/>
    </row>
    <row r="34" spans="1:273" ht="20.149999999999999" customHeight="1">
      <c r="A34" s="369"/>
      <c r="B34" s="353"/>
      <c r="C34" s="353"/>
      <c r="D34" s="353"/>
      <c r="E34" s="367"/>
      <c r="F34" s="367"/>
      <c r="G34" s="367"/>
      <c r="H34" s="367"/>
      <c r="I34" s="367"/>
      <c r="J34" s="367"/>
      <c r="K34" s="2017"/>
      <c r="L34" s="2015" t="s">
        <v>229</v>
      </c>
      <c r="M34" s="2016"/>
      <c r="N34" s="238"/>
      <c r="O34" s="240">
        <v>648</v>
      </c>
      <c r="P34" s="240">
        <v>622</v>
      </c>
      <c r="Q34" s="240">
        <v>483</v>
      </c>
      <c r="R34" s="241">
        <v>557</v>
      </c>
      <c r="S34" s="1507">
        <v>479</v>
      </c>
      <c r="T34" s="347"/>
      <c r="U34" s="356"/>
      <c r="V34" s="239"/>
      <c r="W34" s="240"/>
      <c r="X34" s="240"/>
      <c r="Y34" s="240"/>
      <c r="Z34" s="241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  <c r="IX34" s="216"/>
      <c r="IY34" s="216"/>
      <c r="IZ34" s="216"/>
      <c r="JA34" s="216"/>
      <c r="JB34" s="216"/>
      <c r="JC34" s="216"/>
      <c r="JD34" s="216"/>
      <c r="JE34" s="216"/>
      <c r="JF34" s="216"/>
      <c r="JG34" s="216"/>
      <c r="JH34" s="216"/>
      <c r="JI34" s="216"/>
      <c r="JJ34" s="216"/>
      <c r="JK34" s="216"/>
      <c r="JL34" s="216"/>
      <c r="JM34" s="216"/>
    </row>
    <row r="35" spans="1:273" ht="20.149999999999999" customHeight="1">
      <c r="A35" s="353"/>
      <c r="B35" s="353"/>
      <c r="C35" s="353"/>
      <c r="D35" s="353"/>
      <c r="E35" s="367"/>
      <c r="F35" s="367"/>
      <c r="G35" s="367"/>
      <c r="H35" s="367"/>
      <c r="I35" s="367"/>
      <c r="J35" s="367"/>
      <c r="K35" s="2018" t="s">
        <v>236</v>
      </c>
      <c r="L35" s="2018"/>
      <c r="M35" s="2018"/>
      <c r="N35" s="246"/>
      <c r="O35" s="240">
        <v>23003</v>
      </c>
      <c r="P35" s="240">
        <v>23427</v>
      </c>
      <c r="Q35" s="240">
        <v>21851</v>
      </c>
      <c r="R35" s="241">
        <v>22996</v>
      </c>
      <c r="S35" s="1507">
        <v>19055</v>
      </c>
      <c r="T35" s="357"/>
      <c r="U35" s="357"/>
      <c r="V35" s="239"/>
      <c r="W35" s="240"/>
      <c r="X35" s="240"/>
      <c r="Y35" s="240"/>
      <c r="Z35" s="241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  <c r="IX35" s="216"/>
      <c r="IY35" s="216"/>
      <c r="IZ35" s="216"/>
      <c r="JA35" s="216"/>
      <c r="JB35" s="216"/>
      <c r="JC35" s="216"/>
      <c r="JD35" s="216"/>
      <c r="JE35" s="216"/>
      <c r="JF35" s="216"/>
      <c r="JG35" s="216"/>
      <c r="JH35" s="216"/>
      <c r="JI35" s="216"/>
      <c r="JJ35" s="216"/>
      <c r="JK35" s="216"/>
      <c r="JL35" s="216"/>
      <c r="JM35" s="216"/>
    </row>
    <row r="36" spans="1:273" ht="20.149999999999999" customHeight="1">
      <c r="A36" s="234"/>
      <c r="B36" s="353"/>
      <c r="C36" s="353"/>
      <c r="D36" s="353"/>
      <c r="E36" s="225"/>
      <c r="F36" s="225"/>
      <c r="G36" s="225"/>
      <c r="H36" s="225"/>
      <c r="I36" s="225"/>
      <c r="J36" s="225"/>
      <c r="K36" s="247" t="s">
        <v>237</v>
      </c>
      <c r="L36" s="2004" t="s">
        <v>238</v>
      </c>
      <c r="M36" s="2005"/>
      <c r="N36" s="229" t="s">
        <v>221</v>
      </c>
      <c r="O36" s="248">
        <v>1246</v>
      </c>
      <c r="P36" s="248">
        <v>1295</v>
      </c>
      <c r="Q36" s="248">
        <v>1766</v>
      </c>
      <c r="R36" s="249">
        <v>1410</v>
      </c>
      <c r="S36" s="1506">
        <v>787</v>
      </c>
      <c r="T36" s="247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  <c r="IX36" s="216"/>
      <c r="IY36" s="216"/>
      <c r="IZ36" s="216"/>
      <c r="JA36" s="216"/>
      <c r="JB36" s="216"/>
      <c r="JC36" s="216"/>
      <c r="JD36" s="216"/>
      <c r="JE36" s="216"/>
      <c r="JF36" s="216"/>
      <c r="JG36" s="216"/>
      <c r="JH36" s="216"/>
      <c r="JI36" s="216"/>
      <c r="JJ36" s="216"/>
      <c r="JK36" s="216"/>
      <c r="JL36" s="216"/>
      <c r="JM36" s="216"/>
    </row>
    <row r="37" spans="1:273" ht="20.149999999999999" customHeight="1">
      <c r="A37" s="234"/>
      <c r="B37" s="353"/>
      <c r="C37" s="353"/>
      <c r="D37" s="353"/>
      <c r="E37" s="225"/>
      <c r="F37" s="225"/>
      <c r="G37" s="225"/>
      <c r="H37" s="225"/>
      <c r="I37" s="225"/>
      <c r="J37" s="225"/>
      <c r="K37" s="234"/>
      <c r="L37" s="228"/>
      <c r="M37" s="228"/>
      <c r="N37" s="229" t="s">
        <v>222</v>
      </c>
      <c r="O37" s="225">
        <v>328</v>
      </c>
      <c r="P37" s="225">
        <v>340</v>
      </c>
      <c r="Q37" s="225">
        <v>390</v>
      </c>
      <c r="R37" s="226">
        <v>400</v>
      </c>
      <c r="S37" s="237">
        <v>370</v>
      </c>
      <c r="T37" s="234"/>
      <c r="U37" s="353"/>
      <c r="V37" s="224"/>
      <c r="W37" s="225"/>
      <c r="X37" s="225"/>
      <c r="Y37" s="225"/>
      <c r="Z37" s="22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  <c r="IX37" s="216"/>
      <c r="IY37" s="216"/>
      <c r="IZ37" s="216"/>
      <c r="JA37" s="216"/>
      <c r="JB37" s="216"/>
      <c r="JC37" s="216"/>
      <c r="JD37" s="216"/>
      <c r="JE37" s="216"/>
      <c r="JF37" s="216"/>
      <c r="JG37" s="216"/>
      <c r="JH37" s="216"/>
      <c r="JI37" s="216"/>
      <c r="JJ37" s="216"/>
      <c r="JK37" s="216"/>
      <c r="JL37" s="216"/>
      <c r="JM37" s="216"/>
    </row>
    <row r="38" spans="1:273" ht="20.149999999999999" customHeight="1">
      <c r="A38" s="234"/>
      <c r="B38" s="353"/>
      <c r="C38" s="353"/>
      <c r="D38" s="353"/>
      <c r="E38" s="225"/>
      <c r="F38" s="225"/>
      <c r="G38" s="225"/>
      <c r="H38" s="225"/>
      <c r="I38" s="225"/>
      <c r="J38" s="225"/>
      <c r="K38" s="234"/>
      <c r="L38" s="228"/>
      <c r="M38" s="228"/>
      <c r="N38" s="229" t="s">
        <v>223</v>
      </c>
      <c r="O38" s="225">
        <v>918</v>
      </c>
      <c r="P38" s="225">
        <v>954</v>
      </c>
      <c r="Q38" s="225">
        <v>1376</v>
      </c>
      <c r="R38" s="226">
        <v>1010</v>
      </c>
      <c r="S38" s="237">
        <v>417</v>
      </c>
      <c r="T38" s="234"/>
      <c r="U38" s="353"/>
      <c r="V38" s="224"/>
      <c r="W38" s="225"/>
      <c r="X38" s="225"/>
      <c r="Y38" s="225"/>
      <c r="Z38" s="22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  <c r="IX38" s="216"/>
      <c r="IY38" s="216"/>
      <c r="IZ38" s="216"/>
      <c r="JA38" s="216"/>
      <c r="JB38" s="216"/>
      <c r="JC38" s="216"/>
      <c r="JD38" s="216"/>
      <c r="JE38" s="216"/>
      <c r="JF38" s="216"/>
      <c r="JG38" s="216"/>
      <c r="JH38" s="216"/>
      <c r="JI38" s="216"/>
      <c r="JJ38" s="216"/>
      <c r="JK38" s="216"/>
      <c r="JL38" s="216"/>
      <c r="JM38" s="216"/>
    </row>
    <row r="39" spans="1:273" ht="21" customHeight="1" thickBot="1">
      <c r="A39" s="370"/>
      <c r="B39" s="370"/>
      <c r="C39" s="370"/>
      <c r="D39" s="370"/>
      <c r="E39" s="371"/>
      <c r="F39" s="371"/>
      <c r="G39" s="371"/>
      <c r="H39" s="371"/>
      <c r="I39" s="371"/>
      <c r="J39" s="371"/>
      <c r="K39" s="2006" t="s">
        <v>239</v>
      </c>
      <c r="L39" s="2006"/>
      <c r="M39" s="2006"/>
      <c r="N39" s="2007"/>
      <c r="O39" s="251">
        <v>24249</v>
      </c>
      <c r="P39" s="251">
        <v>24722</v>
      </c>
      <c r="Q39" s="251">
        <v>23617</v>
      </c>
      <c r="R39" s="252">
        <v>24406</v>
      </c>
      <c r="S39" s="1508">
        <v>19842</v>
      </c>
      <c r="T39" s="348"/>
      <c r="U39" s="348"/>
      <c r="V39" s="250"/>
      <c r="W39" s="251"/>
      <c r="X39" s="251"/>
      <c r="Y39" s="251"/>
      <c r="Z39" s="25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  <c r="IX39" s="216"/>
      <c r="IY39" s="216"/>
      <c r="IZ39" s="216"/>
      <c r="JA39" s="216"/>
      <c r="JB39" s="216"/>
      <c r="JC39" s="216"/>
      <c r="JD39" s="216"/>
      <c r="JE39" s="216"/>
      <c r="JF39" s="216"/>
      <c r="JG39" s="216"/>
      <c r="JH39" s="216"/>
      <c r="JI39" s="216"/>
      <c r="JJ39" s="216"/>
      <c r="JK39" s="216"/>
      <c r="JL39" s="216"/>
      <c r="JM39" s="216"/>
    </row>
    <row r="40" spans="1:273">
      <c r="A40" s="372"/>
      <c r="B40" s="373"/>
      <c r="C40" s="373"/>
      <c r="D40" s="373"/>
      <c r="E40" s="373"/>
      <c r="F40" s="374"/>
      <c r="G40" s="212"/>
      <c r="H40" s="212"/>
      <c r="I40" s="212"/>
      <c r="J40" s="212"/>
      <c r="K40" s="253" t="s">
        <v>240</v>
      </c>
      <c r="L40" s="254"/>
      <c r="M40" s="254"/>
      <c r="N40" s="254"/>
      <c r="O40" s="254"/>
      <c r="P40" s="255"/>
      <c r="Q40" s="256"/>
      <c r="R40" s="256"/>
      <c r="S40" s="257" t="s">
        <v>241</v>
      </c>
      <c r="T40" s="253"/>
      <c r="U40" s="254"/>
      <c r="V40" s="254"/>
      <c r="W40" s="255"/>
      <c r="X40" s="256"/>
      <c r="Y40" s="256"/>
      <c r="Z40" s="257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  <c r="CF40" s="255"/>
      <c r="CG40" s="255"/>
      <c r="CH40" s="255"/>
      <c r="CI40" s="255"/>
      <c r="CJ40" s="255"/>
      <c r="CK40" s="255"/>
      <c r="CL40" s="255"/>
      <c r="CM40" s="255"/>
      <c r="CN40" s="255"/>
      <c r="CO40" s="255"/>
      <c r="CP40" s="255"/>
      <c r="CQ40" s="255"/>
      <c r="CR40" s="255"/>
      <c r="CS40" s="255"/>
      <c r="CT40" s="255"/>
      <c r="CU40" s="255"/>
      <c r="CV40" s="255"/>
      <c r="CW40" s="255"/>
      <c r="CX40" s="255"/>
      <c r="CY40" s="255"/>
      <c r="CZ40" s="255"/>
      <c r="DA40" s="255"/>
      <c r="DB40" s="255"/>
      <c r="DC40" s="255"/>
      <c r="DD40" s="255"/>
      <c r="DE40" s="255"/>
      <c r="DF40" s="255"/>
      <c r="DG40" s="255"/>
      <c r="DH40" s="255"/>
      <c r="DI40" s="255"/>
      <c r="DJ40" s="255"/>
      <c r="DK40" s="255"/>
      <c r="DL40" s="255"/>
      <c r="DM40" s="255"/>
      <c r="DN40" s="255"/>
      <c r="DO40" s="255"/>
      <c r="DP40" s="255"/>
      <c r="DQ40" s="255"/>
      <c r="DR40" s="255"/>
      <c r="DS40" s="255"/>
      <c r="DT40" s="255"/>
      <c r="DU40" s="255"/>
      <c r="DV40" s="255"/>
      <c r="DW40" s="255"/>
      <c r="DX40" s="255"/>
      <c r="DY40" s="255"/>
      <c r="DZ40" s="255"/>
      <c r="EA40" s="255"/>
      <c r="EB40" s="255"/>
      <c r="EC40" s="255"/>
      <c r="ED40" s="255"/>
      <c r="EE40" s="255"/>
      <c r="EF40" s="255"/>
      <c r="EG40" s="255"/>
      <c r="EH40" s="255"/>
      <c r="EI40" s="255"/>
      <c r="EJ40" s="255"/>
      <c r="EK40" s="255"/>
      <c r="EL40" s="255"/>
      <c r="EM40" s="255"/>
      <c r="EN40" s="255"/>
      <c r="EO40" s="255"/>
      <c r="EP40" s="255"/>
      <c r="EQ40" s="255"/>
      <c r="ER40" s="255"/>
      <c r="ES40" s="255"/>
      <c r="ET40" s="255"/>
      <c r="EU40" s="255"/>
      <c r="EV40" s="255"/>
      <c r="EW40" s="255"/>
      <c r="EX40" s="255"/>
      <c r="EY40" s="255"/>
      <c r="EZ40" s="255"/>
      <c r="FA40" s="255"/>
      <c r="FB40" s="255"/>
      <c r="FC40" s="255"/>
      <c r="FD40" s="255"/>
      <c r="FE40" s="255"/>
      <c r="FF40" s="255"/>
      <c r="FG40" s="255"/>
      <c r="FH40" s="255"/>
      <c r="FI40" s="255"/>
      <c r="FJ40" s="255"/>
      <c r="FK40" s="255"/>
      <c r="FL40" s="255"/>
      <c r="FM40" s="255"/>
      <c r="FN40" s="255"/>
      <c r="FO40" s="255"/>
      <c r="FP40" s="255"/>
      <c r="FQ40" s="255"/>
      <c r="FR40" s="255"/>
      <c r="FS40" s="255"/>
      <c r="FT40" s="255"/>
      <c r="FU40" s="255"/>
      <c r="FV40" s="255"/>
      <c r="FW40" s="255"/>
      <c r="FX40" s="255"/>
      <c r="FY40" s="255"/>
      <c r="FZ40" s="255"/>
      <c r="GA40" s="255"/>
      <c r="GB40" s="255"/>
      <c r="GC40" s="255"/>
      <c r="GD40" s="255"/>
      <c r="GE40" s="255"/>
      <c r="GF40" s="255"/>
      <c r="GG40" s="255"/>
      <c r="GH40" s="255"/>
      <c r="GI40" s="255"/>
      <c r="GJ40" s="255"/>
      <c r="GK40" s="255"/>
      <c r="GL40" s="255"/>
      <c r="GM40" s="255"/>
      <c r="GN40" s="255"/>
      <c r="GO40" s="255"/>
      <c r="GP40" s="255"/>
      <c r="GQ40" s="255"/>
      <c r="GR40" s="255"/>
      <c r="GS40" s="255"/>
      <c r="GT40" s="255"/>
      <c r="GU40" s="255"/>
      <c r="GV40" s="255"/>
      <c r="GW40" s="255"/>
      <c r="GX40" s="255"/>
      <c r="GY40" s="255"/>
      <c r="GZ40" s="255"/>
      <c r="HA40" s="255"/>
      <c r="HB40" s="255"/>
      <c r="HC40" s="255"/>
      <c r="HD40" s="255"/>
      <c r="HE40" s="255"/>
      <c r="HF40" s="255"/>
      <c r="HG40" s="255"/>
      <c r="HH40" s="255"/>
      <c r="HI40" s="255"/>
      <c r="HJ40" s="255"/>
      <c r="HK40" s="255"/>
      <c r="HL40" s="255"/>
      <c r="HM40" s="255"/>
      <c r="HN40" s="255"/>
      <c r="HO40" s="255"/>
      <c r="HP40" s="255"/>
      <c r="HQ40" s="255"/>
      <c r="HR40" s="255"/>
      <c r="HS40" s="255"/>
      <c r="HT40" s="255"/>
      <c r="HU40" s="255"/>
      <c r="HV40" s="255"/>
      <c r="HW40" s="255"/>
      <c r="HX40" s="255"/>
      <c r="HY40" s="255"/>
      <c r="HZ40" s="255"/>
      <c r="IA40" s="255"/>
      <c r="IB40" s="255"/>
      <c r="IC40" s="255"/>
      <c r="ID40" s="255"/>
      <c r="IE40" s="255"/>
      <c r="IF40" s="255"/>
      <c r="IG40" s="255"/>
      <c r="IH40" s="255"/>
      <c r="II40" s="255"/>
      <c r="IJ40" s="255"/>
      <c r="IK40" s="255"/>
      <c r="IL40" s="255"/>
      <c r="IM40" s="255"/>
      <c r="IN40" s="255"/>
      <c r="IO40" s="255"/>
      <c r="IP40" s="255"/>
      <c r="IQ40" s="255"/>
      <c r="IR40" s="255"/>
      <c r="IS40" s="255"/>
      <c r="IT40" s="255"/>
      <c r="IU40" s="255"/>
      <c r="IV40" s="255"/>
      <c r="IW40" s="255"/>
      <c r="IX40" s="255"/>
      <c r="IY40" s="255"/>
      <c r="IZ40" s="255"/>
      <c r="JA40" s="255"/>
      <c r="JB40" s="255"/>
      <c r="JC40" s="255"/>
      <c r="JD40" s="255"/>
      <c r="JE40" s="255"/>
      <c r="JF40" s="255"/>
      <c r="JG40" s="255"/>
      <c r="JH40" s="255"/>
      <c r="JI40" s="255"/>
      <c r="JJ40" s="255"/>
      <c r="JK40" s="255"/>
      <c r="JL40" s="255"/>
      <c r="JM40" s="255"/>
    </row>
    <row r="41" spans="1:273">
      <c r="A41" s="375"/>
      <c r="B41" s="376"/>
      <c r="C41" s="376"/>
      <c r="D41" s="376"/>
      <c r="E41" s="376"/>
      <c r="F41" s="376"/>
      <c r="G41" s="376"/>
      <c r="H41" s="376"/>
      <c r="I41" s="376"/>
      <c r="J41" s="376"/>
      <c r="K41" s="258" t="s">
        <v>242</v>
      </c>
      <c r="T41" s="258"/>
    </row>
  </sheetData>
  <mergeCells count="19">
    <mergeCell ref="L31:M31"/>
    <mergeCell ref="L34:M34"/>
    <mergeCell ref="K35:M35"/>
    <mergeCell ref="L36:M36"/>
    <mergeCell ref="K39:N39"/>
    <mergeCell ref="K1:S1"/>
    <mergeCell ref="K5:K20"/>
    <mergeCell ref="L5:M5"/>
    <mergeCell ref="L8:M8"/>
    <mergeCell ref="L11:M11"/>
    <mergeCell ref="L14:M14"/>
    <mergeCell ref="L17:M17"/>
    <mergeCell ref="L20:M20"/>
    <mergeCell ref="K21:K27"/>
    <mergeCell ref="L21:M21"/>
    <mergeCell ref="L24:M24"/>
    <mergeCell ref="L27:M27"/>
    <mergeCell ref="K28:K34"/>
    <mergeCell ref="L28:M28"/>
  </mergeCells>
  <phoneticPr fontId="5"/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0"/>
  <sheetViews>
    <sheetView view="pageBreakPreview" topLeftCell="A34" zoomScale="90" zoomScaleNormal="100" zoomScaleSheetLayoutView="90" workbookViewId="0">
      <selection activeCell="O45" sqref="O45"/>
    </sheetView>
  </sheetViews>
  <sheetFormatPr defaultRowHeight="13"/>
  <cols>
    <col min="1" max="1" width="4.08984375" customWidth="1"/>
    <col min="2" max="2" width="4.7265625" bestFit="1" customWidth="1"/>
    <col min="3" max="3" width="10.6328125" style="166" customWidth="1"/>
    <col min="4" max="8" width="6.36328125" style="300" customWidth="1"/>
    <col min="9" max="16" width="6.36328125" customWidth="1"/>
    <col min="17" max="17" width="4.08984375" customWidth="1"/>
    <col min="18" max="18" width="4.7265625" bestFit="1" customWidth="1"/>
    <col min="19" max="19" width="10.6328125" style="166" customWidth="1"/>
    <col min="20" max="23" width="9" style="300" bestFit="1" customWidth="1"/>
    <col min="24" max="24" width="8.7265625" style="300" customWidth="1"/>
    <col min="25" max="31" width="6.36328125" customWidth="1"/>
    <col min="32" max="32" width="7.453125" bestFit="1" customWidth="1"/>
    <col min="33" max="33" width="10" bestFit="1" customWidth="1"/>
    <col min="34" max="34" width="15.6328125" customWidth="1"/>
    <col min="35" max="36" width="8.6328125" bestFit="1" customWidth="1"/>
    <col min="38" max="39" width="8.7265625" bestFit="1" customWidth="1"/>
    <col min="40" max="41" width="9.453125" bestFit="1" customWidth="1"/>
    <col min="81" max="81" width="9" customWidth="1"/>
    <col min="82" max="93" width="8.90625" customWidth="1"/>
    <col min="274" max="274" width="4.08984375" customWidth="1"/>
    <col min="275" max="275" width="4.7265625" bestFit="1" customWidth="1"/>
    <col min="276" max="276" width="10.6328125" customWidth="1"/>
    <col min="277" max="288" width="6.36328125" customWidth="1"/>
    <col min="289" max="289" width="7.453125" bestFit="1" customWidth="1"/>
    <col min="290" max="291" width="8.6328125" bestFit="1" customWidth="1"/>
    <col min="293" max="293" width="7.26953125" bestFit="1" customWidth="1"/>
    <col min="294" max="294" width="6.36328125" bestFit="1" customWidth="1"/>
    <col min="295" max="295" width="7.26953125" bestFit="1" customWidth="1"/>
    <col min="296" max="296" width="8.36328125" bestFit="1" customWidth="1"/>
    <col min="530" max="530" width="4.08984375" customWidth="1"/>
    <col min="531" max="531" width="4.7265625" bestFit="1" customWidth="1"/>
    <col min="532" max="532" width="10.6328125" customWidth="1"/>
    <col min="533" max="544" width="6.36328125" customWidth="1"/>
    <col min="545" max="545" width="7.453125" bestFit="1" customWidth="1"/>
    <col min="546" max="547" width="8.6328125" bestFit="1" customWidth="1"/>
    <col min="549" max="549" width="7.26953125" bestFit="1" customWidth="1"/>
    <col min="550" max="550" width="6.36328125" bestFit="1" customWidth="1"/>
    <col min="551" max="551" width="7.26953125" bestFit="1" customWidth="1"/>
    <col min="552" max="552" width="8.36328125" bestFit="1" customWidth="1"/>
    <col min="786" max="786" width="4.08984375" customWidth="1"/>
    <col min="787" max="787" width="4.7265625" bestFit="1" customWidth="1"/>
    <col min="788" max="788" width="10.6328125" customWidth="1"/>
    <col min="789" max="800" width="6.36328125" customWidth="1"/>
    <col min="801" max="801" width="7.453125" bestFit="1" customWidth="1"/>
    <col min="802" max="803" width="8.6328125" bestFit="1" customWidth="1"/>
    <col min="805" max="805" width="7.26953125" bestFit="1" customWidth="1"/>
    <col min="806" max="806" width="6.36328125" bestFit="1" customWidth="1"/>
    <col min="807" max="807" width="7.26953125" bestFit="1" customWidth="1"/>
    <col min="808" max="808" width="8.36328125" bestFit="1" customWidth="1"/>
    <col min="1042" max="1042" width="4.08984375" customWidth="1"/>
    <col min="1043" max="1043" width="4.7265625" bestFit="1" customWidth="1"/>
    <col min="1044" max="1044" width="10.6328125" customWidth="1"/>
    <col min="1045" max="1056" width="6.36328125" customWidth="1"/>
    <col min="1057" max="1057" width="7.453125" bestFit="1" customWidth="1"/>
    <col min="1058" max="1059" width="8.6328125" bestFit="1" customWidth="1"/>
    <col min="1061" max="1061" width="7.26953125" bestFit="1" customWidth="1"/>
    <col min="1062" max="1062" width="6.36328125" bestFit="1" customWidth="1"/>
    <col min="1063" max="1063" width="7.26953125" bestFit="1" customWidth="1"/>
    <col min="1064" max="1064" width="8.36328125" bestFit="1" customWidth="1"/>
    <col min="1298" max="1298" width="4.08984375" customWidth="1"/>
    <col min="1299" max="1299" width="4.7265625" bestFit="1" customWidth="1"/>
    <col min="1300" max="1300" width="10.6328125" customWidth="1"/>
    <col min="1301" max="1312" width="6.36328125" customWidth="1"/>
    <col min="1313" max="1313" width="7.453125" bestFit="1" customWidth="1"/>
    <col min="1314" max="1315" width="8.6328125" bestFit="1" customWidth="1"/>
    <col min="1317" max="1317" width="7.26953125" bestFit="1" customWidth="1"/>
    <col min="1318" max="1318" width="6.36328125" bestFit="1" customWidth="1"/>
    <col min="1319" max="1319" width="7.26953125" bestFit="1" customWidth="1"/>
    <col min="1320" max="1320" width="8.36328125" bestFit="1" customWidth="1"/>
    <col min="1554" max="1554" width="4.08984375" customWidth="1"/>
    <col min="1555" max="1555" width="4.7265625" bestFit="1" customWidth="1"/>
    <col min="1556" max="1556" width="10.6328125" customWidth="1"/>
    <col min="1557" max="1568" width="6.36328125" customWidth="1"/>
    <col min="1569" max="1569" width="7.453125" bestFit="1" customWidth="1"/>
    <col min="1570" max="1571" width="8.6328125" bestFit="1" customWidth="1"/>
    <col min="1573" max="1573" width="7.26953125" bestFit="1" customWidth="1"/>
    <col min="1574" max="1574" width="6.36328125" bestFit="1" customWidth="1"/>
    <col min="1575" max="1575" width="7.26953125" bestFit="1" customWidth="1"/>
    <col min="1576" max="1576" width="8.36328125" bestFit="1" customWidth="1"/>
    <col min="1810" max="1810" width="4.08984375" customWidth="1"/>
    <col min="1811" max="1811" width="4.7265625" bestFit="1" customWidth="1"/>
    <col min="1812" max="1812" width="10.6328125" customWidth="1"/>
    <col min="1813" max="1824" width="6.36328125" customWidth="1"/>
    <col min="1825" max="1825" width="7.453125" bestFit="1" customWidth="1"/>
    <col min="1826" max="1827" width="8.6328125" bestFit="1" customWidth="1"/>
    <col min="1829" max="1829" width="7.26953125" bestFit="1" customWidth="1"/>
    <col min="1830" max="1830" width="6.36328125" bestFit="1" customWidth="1"/>
    <col min="1831" max="1831" width="7.26953125" bestFit="1" customWidth="1"/>
    <col min="1832" max="1832" width="8.36328125" bestFit="1" customWidth="1"/>
    <col min="2066" max="2066" width="4.08984375" customWidth="1"/>
    <col min="2067" max="2067" width="4.7265625" bestFit="1" customWidth="1"/>
    <col min="2068" max="2068" width="10.6328125" customWidth="1"/>
    <col min="2069" max="2080" width="6.36328125" customWidth="1"/>
    <col min="2081" max="2081" width="7.453125" bestFit="1" customWidth="1"/>
    <col min="2082" max="2083" width="8.6328125" bestFit="1" customWidth="1"/>
    <col min="2085" max="2085" width="7.26953125" bestFit="1" customWidth="1"/>
    <col min="2086" max="2086" width="6.36328125" bestFit="1" customWidth="1"/>
    <col min="2087" max="2087" width="7.26953125" bestFit="1" customWidth="1"/>
    <col min="2088" max="2088" width="8.36328125" bestFit="1" customWidth="1"/>
    <col min="2322" max="2322" width="4.08984375" customWidth="1"/>
    <col min="2323" max="2323" width="4.7265625" bestFit="1" customWidth="1"/>
    <col min="2324" max="2324" width="10.6328125" customWidth="1"/>
    <col min="2325" max="2336" width="6.36328125" customWidth="1"/>
    <col min="2337" max="2337" width="7.453125" bestFit="1" customWidth="1"/>
    <col min="2338" max="2339" width="8.6328125" bestFit="1" customWidth="1"/>
    <col min="2341" max="2341" width="7.26953125" bestFit="1" customWidth="1"/>
    <col min="2342" max="2342" width="6.36328125" bestFit="1" customWidth="1"/>
    <col min="2343" max="2343" width="7.26953125" bestFit="1" customWidth="1"/>
    <col min="2344" max="2344" width="8.36328125" bestFit="1" customWidth="1"/>
    <col min="2578" max="2578" width="4.08984375" customWidth="1"/>
    <col min="2579" max="2579" width="4.7265625" bestFit="1" customWidth="1"/>
    <col min="2580" max="2580" width="10.6328125" customWidth="1"/>
    <col min="2581" max="2592" width="6.36328125" customWidth="1"/>
    <col min="2593" max="2593" width="7.453125" bestFit="1" customWidth="1"/>
    <col min="2594" max="2595" width="8.6328125" bestFit="1" customWidth="1"/>
    <col min="2597" max="2597" width="7.26953125" bestFit="1" customWidth="1"/>
    <col min="2598" max="2598" width="6.36328125" bestFit="1" customWidth="1"/>
    <col min="2599" max="2599" width="7.26953125" bestFit="1" customWidth="1"/>
    <col min="2600" max="2600" width="8.36328125" bestFit="1" customWidth="1"/>
    <col min="2834" max="2834" width="4.08984375" customWidth="1"/>
    <col min="2835" max="2835" width="4.7265625" bestFit="1" customWidth="1"/>
    <col min="2836" max="2836" width="10.6328125" customWidth="1"/>
    <col min="2837" max="2848" width="6.36328125" customWidth="1"/>
    <col min="2849" max="2849" width="7.453125" bestFit="1" customWidth="1"/>
    <col min="2850" max="2851" width="8.6328125" bestFit="1" customWidth="1"/>
    <col min="2853" max="2853" width="7.26953125" bestFit="1" customWidth="1"/>
    <col min="2854" max="2854" width="6.36328125" bestFit="1" customWidth="1"/>
    <col min="2855" max="2855" width="7.26953125" bestFit="1" customWidth="1"/>
    <col min="2856" max="2856" width="8.36328125" bestFit="1" customWidth="1"/>
    <col min="3090" max="3090" width="4.08984375" customWidth="1"/>
    <col min="3091" max="3091" width="4.7265625" bestFit="1" customWidth="1"/>
    <col min="3092" max="3092" width="10.6328125" customWidth="1"/>
    <col min="3093" max="3104" width="6.36328125" customWidth="1"/>
    <col min="3105" max="3105" width="7.453125" bestFit="1" customWidth="1"/>
    <col min="3106" max="3107" width="8.6328125" bestFit="1" customWidth="1"/>
    <col min="3109" max="3109" width="7.26953125" bestFit="1" customWidth="1"/>
    <col min="3110" max="3110" width="6.36328125" bestFit="1" customWidth="1"/>
    <col min="3111" max="3111" width="7.26953125" bestFit="1" customWidth="1"/>
    <col min="3112" max="3112" width="8.36328125" bestFit="1" customWidth="1"/>
    <col min="3346" max="3346" width="4.08984375" customWidth="1"/>
    <col min="3347" max="3347" width="4.7265625" bestFit="1" customWidth="1"/>
    <col min="3348" max="3348" width="10.6328125" customWidth="1"/>
    <col min="3349" max="3360" width="6.36328125" customWidth="1"/>
    <col min="3361" max="3361" width="7.453125" bestFit="1" customWidth="1"/>
    <col min="3362" max="3363" width="8.6328125" bestFit="1" customWidth="1"/>
    <col min="3365" max="3365" width="7.26953125" bestFit="1" customWidth="1"/>
    <col min="3366" max="3366" width="6.36328125" bestFit="1" customWidth="1"/>
    <col min="3367" max="3367" width="7.26953125" bestFit="1" customWidth="1"/>
    <col min="3368" max="3368" width="8.36328125" bestFit="1" customWidth="1"/>
    <col min="3602" max="3602" width="4.08984375" customWidth="1"/>
    <col min="3603" max="3603" width="4.7265625" bestFit="1" customWidth="1"/>
    <col min="3604" max="3604" width="10.6328125" customWidth="1"/>
    <col min="3605" max="3616" width="6.36328125" customWidth="1"/>
    <col min="3617" max="3617" width="7.453125" bestFit="1" customWidth="1"/>
    <col min="3618" max="3619" width="8.6328125" bestFit="1" customWidth="1"/>
    <col min="3621" max="3621" width="7.26953125" bestFit="1" customWidth="1"/>
    <col min="3622" max="3622" width="6.36328125" bestFit="1" customWidth="1"/>
    <col min="3623" max="3623" width="7.26953125" bestFit="1" customWidth="1"/>
    <col min="3624" max="3624" width="8.36328125" bestFit="1" customWidth="1"/>
    <col min="3858" max="3858" width="4.08984375" customWidth="1"/>
    <col min="3859" max="3859" width="4.7265625" bestFit="1" customWidth="1"/>
    <col min="3860" max="3860" width="10.6328125" customWidth="1"/>
    <col min="3861" max="3872" width="6.36328125" customWidth="1"/>
    <col min="3873" max="3873" width="7.453125" bestFit="1" customWidth="1"/>
    <col min="3874" max="3875" width="8.6328125" bestFit="1" customWidth="1"/>
    <col min="3877" max="3877" width="7.26953125" bestFit="1" customWidth="1"/>
    <col min="3878" max="3878" width="6.36328125" bestFit="1" customWidth="1"/>
    <col min="3879" max="3879" width="7.26953125" bestFit="1" customWidth="1"/>
    <col min="3880" max="3880" width="8.36328125" bestFit="1" customWidth="1"/>
    <col min="4114" max="4114" width="4.08984375" customWidth="1"/>
    <col min="4115" max="4115" width="4.7265625" bestFit="1" customWidth="1"/>
    <col min="4116" max="4116" width="10.6328125" customWidth="1"/>
    <col min="4117" max="4128" width="6.36328125" customWidth="1"/>
    <col min="4129" max="4129" width="7.453125" bestFit="1" customWidth="1"/>
    <col min="4130" max="4131" width="8.6328125" bestFit="1" customWidth="1"/>
    <col min="4133" max="4133" width="7.26953125" bestFit="1" customWidth="1"/>
    <col min="4134" max="4134" width="6.36328125" bestFit="1" customWidth="1"/>
    <col min="4135" max="4135" width="7.26953125" bestFit="1" customWidth="1"/>
    <col min="4136" max="4136" width="8.36328125" bestFit="1" customWidth="1"/>
    <col min="4370" max="4370" width="4.08984375" customWidth="1"/>
    <col min="4371" max="4371" width="4.7265625" bestFit="1" customWidth="1"/>
    <col min="4372" max="4372" width="10.6328125" customWidth="1"/>
    <col min="4373" max="4384" width="6.36328125" customWidth="1"/>
    <col min="4385" max="4385" width="7.453125" bestFit="1" customWidth="1"/>
    <col min="4386" max="4387" width="8.6328125" bestFit="1" customWidth="1"/>
    <col min="4389" max="4389" width="7.26953125" bestFit="1" customWidth="1"/>
    <col min="4390" max="4390" width="6.36328125" bestFit="1" customWidth="1"/>
    <col min="4391" max="4391" width="7.26953125" bestFit="1" customWidth="1"/>
    <col min="4392" max="4392" width="8.36328125" bestFit="1" customWidth="1"/>
    <col min="4626" max="4626" width="4.08984375" customWidth="1"/>
    <col min="4627" max="4627" width="4.7265625" bestFit="1" customWidth="1"/>
    <col min="4628" max="4628" width="10.6328125" customWidth="1"/>
    <col min="4629" max="4640" width="6.36328125" customWidth="1"/>
    <col min="4641" max="4641" width="7.453125" bestFit="1" customWidth="1"/>
    <col min="4642" max="4643" width="8.6328125" bestFit="1" customWidth="1"/>
    <col min="4645" max="4645" width="7.26953125" bestFit="1" customWidth="1"/>
    <col min="4646" max="4646" width="6.36328125" bestFit="1" customWidth="1"/>
    <col min="4647" max="4647" width="7.26953125" bestFit="1" customWidth="1"/>
    <col min="4648" max="4648" width="8.36328125" bestFit="1" customWidth="1"/>
    <col min="4882" max="4882" width="4.08984375" customWidth="1"/>
    <col min="4883" max="4883" width="4.7265625" bestFit="1" customWidth="1"/>
    <col min="4884" max="4884" width="10.6328125" customWidth="1"/>
    <col min="4885" max="4896" width="6.36328125" customWidth="1"/>
    <col min="4897" max="4897" width="7.453125" bestFit="1" customWidth="1"/>
    <col min="4898" max="4899" width="8.6328125" bestFit="1" customWidth="1"/>
    <col min="4901" max="4901" width="7.26953125" bestFit="1" customWidth="1"/>
    <col min="4902" max="4902" width="6.36328125" bestFit="1" customWidth="1"/>
    <col min="4903" max="4903" width="7.26953125" bestFit="1" customWidth="1"/>
    <col min="4904" max="4904" width="8.36328125" bestFit="1" customWidth="1"/>
    <col min="5138" max="5138" width="4.08984375" customWidth="1"/>
    <col min="5139" max="5139" width="4.7265625" bestFit="1" customWidth="1"/>
    <col min="5140" max="5140" width="10.6328125" customWidth="1"/>
    <col min="5141" max="5152" width="6.36328125" customWidth="1"/>
    <col min="5153" max="5153" width="7.453125" bestFit="1" customWidth="1"/>
    <col min="5154" max="5155" width="8.6328125" bestFit="1" customWidth="1"/>
    <col min="5157" max="5157" width="7.26953125" bestFit="1" customWidth="1"/>
    <col min="5158" max="5158" width="6.36328125" bestFit="1" customWidth="1"/>
    <col min="5159" max="5159" width="7.26953125" bestFit="1" customWidth="1"/>
    <col min="5160" max="5160" width="8.36328125" bestFit="1" customWidth="1"/>
    <col min="5394" max="5394" width="4.08984375" customWidth="1"/>
    <col min="5395" max="5395" width="4.7265625" bestFit="1" customWidth="1"/>
    <col min="5396" max="5396" width="10.6328125" customWidth="1"/>
    <col min="5397" max="5408" width="6.36328125" customWidth="1"/>
    <col min="5409" max="5409" width="7.453125" bestFit="1" customWidth="1"/>
    <col min="5410" max="5411" width="8.6328125" bestFit="1" customWidth="1"/>
    <col min="5413" max="5413" width="7.26953125" bestFit="1" customWidth="1"/>
    <col min="5414" max="5414" width="6.36328125" bestFit="1" customWidth="1"/>
    <col min="5415" max="5415" width="7.26953125" bestFit="1" customWidth="1"/>
    <col min="5416" max="5416" width="8.36328125" bestFit="1" customWidth="1"/>
    <col min="5650" max="5650" width="4.08984375" customWidth="1"/>
    <col min="5651" max="5651" width="4.7265625" bestFit="1" customWidth="1"/>
    <col min="5652" max="5652" width="10.6328125" customWidth="1"/>
    <col min="5653" max="5664" width="6.36328125" customWidth="1"/>
    <col min="5665" max="5665" width="7.453125" bestFit="1" customWidth="1"/>
    <col min="5666" max="5667" width="8.6328125" bestFit="1" customWidth="1"/>
    <col min="5669" max="5669" width="7.26953125" bestFit="1" customWidth="1"/>
    <col min="5670" max="5670" width="6.36328125" bestFit="1" customWidth="1"/>
    <col min="5671" max="5671" width="7.26953125" bestFit="1" customWidth="1"/>
    <col min="5672" max="5672" width="8.36328125" bestFit="1" customWidth="1"/>
    <col min="5906" max="5906" width="4.08984375" customWidth="1"/>
    <col min="5907" max="5907" width="4.7265625" bestFit="1" customWidth="1"/>
    <col min="5908" max="5908" width="10.6328125" customWidth="1"/>
    <col min="5909" max="5920" width="6.36328125" customWidth="1"/>
    <col min="5921" max="5921" width="7.453125" bestFit="1" customWidth="1"/>
    <col min="5922" max="5923" width="8.6328125" bestFit="1" customWidth="1"/>
    <col min="5925" max="5925" width="7.26953125" bestFit="1" customWidth="1"/>
    <col min="5926" max="5926" width="6.36328125" bestFit="1" customWidth="1"/>
    <col min="5927" max="5927" width="7.26953125" bestFit="1" customWidth="1"/>
    <col min="5928" max="5928" width="8.36328125" bestFit="1" customWidth="1"/>
    <col min="6162" max="6162" width="4.08984375" customWidth="1"/>
    <col min="6163" max="6163" width="4.7265625" bestFit="1" customWidth="1"/>
    <col min="6164" max="6164" width="10.6328125" customWidth="1"/>
    <col min="6165" max="6176" width="6.36328125" customWidth="1"/>
    <col min="6177" max="6177" width="7.453125" bestFit="1" customWidth="1"/>
    <col min="6178" max="6179" width="8.6328125" bestFit="1" customWidth="1"/>
    <col min="6181" max="6181" width="7.26953125" bestFit="1" customWidth="1"/>
    <col min="6182" max="6182" width="6.36328125" bestFit="1" customWidth="1"/>
    <col min="6183" max="6183" width="7.26953125" bestFit="1" customWidth="1"/>
    <col min="6184" max="6184" width="8.36328125" bestFit="1" customWidth="1"/>
    <col min="6418" max="6418" width="4.08984375" customWidth="1"/>
    <col min="6419" max="6419" width="4.7265625" bestFit="1" customWidth="1"/>
    <col min="6420" max="6420" width="10.6328125" customWidth="1"/>
    <col min="6421" max="6432" width="6.36328125" customWidth="1"/>
    <col min="6433" max="6433" width="7.453125" bestFit="1" customWidth="1"/>
    <col min="6434" max="6435" width="8.6328125" bestFit="1" customWidth="1"/>
    <col min="6437" max="6437" width="7.26953125" bestFit="1" customWidth="1"/>
    <col min="6438" max="6438" width="6.36328125" bestFit="1" customWidth="1"/>
    <col min="6439" max="6439" width="7.26953125" bestFit="1" customWidth="1"/>
    <col min="6440" max="6440" width="8.36328125" bestFit="1" customWidth="1"/>
    <col min="6674" max="6674" width="4.08984375" customWidth="1"/>
    <col min="6675" max="6675" width="4.7265625" bestFit="1" customWidth="1"/>
    <col min="6676" max="6676" width="10.6328125" customWidth="1"/>
    <col min="6677" max="6688" width="6.36328125" customWidth="1"/>
    <col min="6689" max="6689" width="7.453125" bestFit="1" customWidth="1"/>
    <col min="6690" max="6691" width="8.6328125" bestFit="1" customWidth="1"/>
    <col min="6693" max="6693" width="7.26953125" bestFit="1" customWidth="1"/>
    <col min="6694" max="6694" width="6.36328125" bestFit="1" customWidth="1"/>
    <col min="6695" max="6695" width="7.26953125" bestFit="1" customWidth="1"/>
    <col min="6696" max="6696" width="8.36328125" bestFit="1" customWidth="1"/>
    <col min="6930" max="6930" width="4.08984375" customWidth="1"/>
    <col min="6931" max="6931" width="4.7265625" bestFit="1" customWidth="1"/>
    <col min="6932" max="6932" width="10.6328125" customWidth="1"/>
    <col min="6933" max="6944" width="6.36328125" customWidth="1"/>
    <col min="6945" max="6945" width="7.453125" bestFit="1" customWidth="1"/>
    <col min="6946" max="6947" width="8.6328125" bestFit="1" customWidth="1"/>
    <col min="6949" max="6949" width="7.26953125" bestFit="1" customWidth="1"/>
    <col min="6950" max="6950" width="6.36328125" bestFit="1" customWidth="1"/>
    <col min="6951" max="6951" width="7.26953125" bestFit="1" customWidth="1"/>
    <col min="6952" max="6952" width="8.36328125" bestFit="1" customWidth="1"/>
    <col min="7186" max="7186" width="4.08984375" customWidth="1"/>
    <col min="7187" max="7187" width="4.7265625" bestFit="1" customWidth="1"/>
    <col min="7188" max="7188" width="10.6328125" customWidth="1"/>
    <col min="7189" max="7200" width="6.36328125" customWidth="1"/>
    <col min="7201" max="7201" width="7.453125" bestFit="1" customWidth="1"/>
    <col min="7202" max="7203" width="8.6328125" bestFit="1" customWidth="1"/>
    <col min="7205" max="7205" width="7.26953125" bestFit="1" customWidth="1"/>
    <col min="7206" max="7206" width="6.36328125" bestFit="1" customWidth="1"/>
    <col min="7207" max="7207" width="7.26953125" bestFit="1" customWidth="1"/>
    <col min="7208" max="7208" width="8.36328125" bestFit="1" customWidth="1"/>
    <col min="7442" max="7442" width="4.08984375" customWidth="1"/>
    <col min="7443" max="7443" width="4.7265625" bestFit="1" customWidth="1"/>
    <col min="7444" max="7444" width="10.6328125" customWidth="1"/>
    <col min="7445" max="7456" width="6.36328125" customWidth="1"/>
    <col min="7457" max="7457" width="7.453125" bestFit="1" customWidth="1"/>
    <col min="7458" max="7459" width="8.6328125" bestFit="1" customWidth="1"/>
    <col min="7461" max="7461" width="7.26953125" bestFit="1" customWidth="1"/>
    <col min="7462" max="7462" width="6.36328125" bestFit="1" customWidth="1"/>
    <col min="7463" max="7463" width="7.26953125" bestFit="1" customWidth="1"/>
    <col min="7464" max="7464" width="8.36328125" bestFit="1" customWidth="1"/>
    <col min="7698" max="7698" width="4.08984375" customWidth="1"/>
    <col min="7699" max="7699" width="4.7265625" bestFit="1" customWidth="1"/>
    <col min="7700" max="7700" width="10.6328125" customWidth="1"/>
    <col min="7701" max="7712" width="6.36328125" customWidth="1"/>
    <col min="7713" max="7713" width="7.453125" bestFit="1" customWidth="1"/>
    <col min="7714" max="7715" width="8.6328125" bestFit="1" customWidth="1"/>
    <col min="7717" max="7717" width="7.26953125" bestFit="1" customWidth="1"/>
    <col min="7718" max="7718" width="6.36328125" bestFit="1" customWidth="1"/>
    <col min="7719" max="7719" width="7.26953125" bestFit="1" customWidth="1"/>
    <col min="7720" max="7720" width="8.36328125" bestFit="1" customWidth="1"/>
    <col min="7954" max="7954" width="4.08984375" customWidth="1"/>
    <col min="7955" max="7955" width="4.7265625" bestFit="1" customWidth="1"/>
    <col min="7956" max="7956" width="10.6328125" customWidth="1"/>
    <col min="7957" max="7968" width="6.36328125" customWidth="1"/>
    <col min="7969" max="7969" width="7.453125" bestFit="1" customWidth="1"/>
    <col min="7970" max="7971" width="8.6328125" bestFit="1" customWidth="1"/>
    <col min="7973" max="7973" width="7.26953125" bestFit="1" customWidth="1"/>
    <col min="7974" max="7974" width="6.36328125" bestFit="1" customWidth="1"/>
    <col min="7975" max="7975" width="7.26953125" bestFit="1" customWidth="1"/>
    <col min="7976" max="7976" width="8.36328125" bestFit="1" customWidth="1"/>
    <col min="8210" max="8210" width="4.08984375" customWidth="1"/>
    <col min="8211" max="8211" width="4.7265625" bestFit="1" customWidth="1"/>
    <col min="8212" max="8212" width="10.6328125" customWidth="1"/>
    <col min="8213" max="8224" width="6.36328125" customWidth="1"/>
    <col min="8225" max="8225" width="7.453125" bestFit="1" customWidth="1"/>
    <col min="8226" max="8227" width="8.6328125" bestFit="1" customWidth="1"/>
    <col min="8229" max="8229" width="7.26953125" bestFit="1" customWidth="1"/>
    <col min="8230" max="8230" width="6.36328125" bestFit="1" customWidth="1"/>
    <col min="8231" max="8231" width="7.26953125" bestFit="1" customWidth="1"/>
    <col min="8232" max="8232" width="8.36328125" bestFit="1" customWidth="1"/>
    <col min="8466" max="8466" width="4.08984375" customWidth="1"/>
    <col min="8467" max="8467" width="4.7265625" bestFit="1" customWidth="1"/>
    <col min="8468" max="8468" width="10.6328125" customWidth="1"/>
    <col min="8469" max="8480" width="6.36328125" customWidth="1"/>
    <col min="8481" max="8481" width="7.453125" bestFit="1" customWidth="1"/>
    <col min="8482" max="8483" width="8.6328125" bestFit="1" customWidth="1"/>
    <col min="8485" max="8485" width="7.26953125" bestFit="1" customWidth="1"/>
    <col min="8486" max="8486" width="6.36328125" bestFit="1" customWidth="1"/>
    <col min="8487" max="8487" width="7.26953125" bestFit="1" customWidth="1"/>
    <col min="8488" max="8488" width="8.36328125" bestFit="1" customWidth="1"/>
    <col min="8722" max="8722" width="4.08984375" customWidth="1"/>
    <col min="8723" max="8723" width="4.7265625" bestFit="1" customWidth="1"/>
    <col min="8724" max="8724" width="10.6328125" customWidth="1"/>
    <col min="8725" max="8736" width="6.36328125" customWidth="1"/>
    <col min="8737" max="8737" width="7.453125" bestFit="1" customWidth="1"/>
    <col min="8738" max="8739" width="8.6328125" bestFit="1" customWidth="1"/>
    <col min="8741" max="8741" width="7.26953125" bestFit="1" customWidth="1"/>
    <col min="8742" max="8742" width="6.36328125" bestFit="1" customWidth="1"/>
    <col min="8743" max="8743" width="7.26953125" bestFit="1" customWidth="1"/>
    <col min="8744" max="8744" width="8.36328125" bestFit="1" customWidth="1"/>
    <col min="8978" max="8978" width="4.08984375" customWidth="1"/>
    <col min="8979" max="8979" width="4.7265625" bestFit="1" customWidth="1"/>
    <col min="8980" max="8980" width="10.6328125" customWidth="1"/>
    <col min="8981" max="8992" width="6.36328125" customWidth="1"/>
    <col min="8993" max="8993" width="7.453125" bestFit="1" customWidth="1"/>
    <col min="8994" max="8995" width="8.6328125" bestFit="1" customWidth="1"/>
    <col min="8997" max="8997" width="7.26953125" bestFit="1" customWidth="1"/>
    <col min="8998" max="8998" width="6.36328125" bestFit="1" customWidth="1"/>
    <col min="8999" max="8999" width="7.26953125" bestFit="1" customWidth="1"/>
    <col min="9000" max="9000" width="8.36328125" bestFit="1" customWidth="1"/>
    <col min="9234" max="9234" width="4.08984375" customWidth="1"/>
    <col min="9235" max="9235" width="4.7265625" bestFit="1" customWidth="1"/>
    <col min="9236" max="9236" width="10.6328125" customWidth="1"/>
    <col min="9237" max="9248" width="6.36328125" customWidth="1"/>
    <col min="9249" max="9249" width="7.453125" bestFit="1" customWidth="1"/>
    <col min="9250" max="9251" width="8.6328125" bestFit="1" customWidth="1"/>
    <col min="9253" max="9253" width="7.26953125" bestFit="1" customWidth="1"/>
    <col min="9254" max="9254" width="6.36328125" bestFit="1" customWidth="1"/>
    <col min="9255" max="9255" width="7.26953125" bestFit="1" customWidth="1"/>
    <col min="9256" max="9256" width="8.36328125" bestFit="1" customWidth="1"/>
    <col min="9490" max="9490" width="4.08984375" customWidth="1"/>
    <col min="9491" max="9491" width="4.7265625" bestFit="1" customWidth="1"/>
    <col min="9492" max="9492" width="10.6328125" customWidth="1"/>
    <col min="9493" max="9504" width="6.36328125" customWidth="1"/>
    <col min="9505" max="9505" width="7.453125" bestFit="1" customWidth="1"/>
    <col min="9506" max="9507" width="8.6328125" bestFit="1" customWidth="1"/>
    <col min="9509" max="9509" width="7.26953125" bestFit="1" customWidth="1"/>
    <col min="9510" max="9510" width="6.36328125" bestFit="1" customWidth="1"/>
    <col min="9511" max="9511" width="7.26953125" bestFit="1" customWidth="1"/>
    <col min="9512" max="9512" width="8.36328125" bestFit="1" customWidth="1"/>
    <col min="9746" max="9746" width="4.08984375" customWidth="1"/>
    <col min="9747" max="9747" width="4.7265625" bestFit="1" customWidth="1"/>
    <col min="9748" max="9748" width="10.6328125" customWidth="1"/>
    <col min="9749" max="9760" width="6.36328125" customWidth="1"/>
    <col min="9761" max="9761" width="7.453125" bestFit="1" customWidth="1"/>
    <col min="9762" max="9763" width="8.6328125" bestFit="1" customWidth="1"/>
    <col min="9765" max="9765" width="7.26953125" bestFit="1" customWidth="1"/>
    <col min="9766" max="9766" width="6.36328125" bestFit="1" customWidth="1"/>
    <col min="9767" max="9767" width="7.26953125" bestFit="1" customWidth="1"/>
    <col min="9768" max="9768" width="8.36328125" bestFit="1" customWidth="1"/>
    <col min="10002" max="10002" width="4.08984375" customWidth="1"/>
    <col min="10003" max="10003" width="4.7265625" bestFit="1" customWidth="1"/>
    <col min="10004" max="10004" width="10.6328125" customWidth="1"/>
    <col min="10005" max="10016" width="6.36328125" customWidth="1"/>
    <col min="10017" max="10017" width="7.453125" bestFit="1" customWidth="1"/>
    <col min="10018" max="10019" width="8.6328125" bestFit="1" customWidth="1"/>
    <col min="10021" max="10021" width="7.26953125" bestFit="1" customWidth="1"/>
    <col min="10022" max="10022" width="6.36328125" bestFit="1" customWidth="1"/>
    <col min="10023" max="10023" width="7.26953125" bestFit="1" customWidth="1"/>
    <col min="10024" max="10024" width="8.36328125" bestFit="1" customWidth="1"/>
    <col min="10258" max="10258" width="4.08984375" customWidth="1"/>
    <col min="10259" max="10259" width="4.7265625" bestFit="1" customWidth="1"/>
    <col min="10260" max="10260" width="10.6328125" customWidth="1"/>
    <col min="10261" max="10272" width="6.36328125" customWidth="1"/>
    <col min="10273" max="10273" width="7.453125" bestFit="1" customWidth="1"/>
    <col min="10274" max="10275" width="8.6328125" bestFit="1" customWidth="1"/>
    <col min="10277" max="10277" width="7.26953125" bestFit="1" customWidth="1"/>
    <col min="10278" max="10278" width="6.36328125" bestFit="1" customWidth="1"/>
    <col min="10279" max="10279" width="7.26953125" bestFit="1" customWidth="1"/>
    <col min="10280" max="10280" width="8.36328125" bestFit="1" customWidth="1"/>
    <col min="10514" max="10514" width="4.08984375" customWidth="1"/>
    <col min="10515" max="10515" width="4.7265625" bestFit="1" customWidth="1"/>
    <col min="10516" max="10516" width="10.6328125" customWidth="1"/>
    <col min="10517" max="10528" width="6.36328125" customWidth="1"/>
    <col min="10529" max="10529" width="7.453125" bestFit="1" customWidth="1"/>
    <col min="10530" max="10531" width="8.6328125" bestFit="1" customWidth="1"/>
    <col min="10533" max="10533" width="7.26953125" bestFit="1" customWidth="1"/>
    <col min="10534" max="10534" width="6.36328125" bestFit="1" customWidth="1"/>
    <col min="10535" max="10535" width="7.26953125" bestFit="1" customWidth="1"/>
    <col min="10536" max="10536" width="8.36328125" bestFit="1" customWidth="1"/>
    <col min="10770" max="10770" width="4.08984375" customWidth="1"/>
    <col min="10771" max="10771" width="4.7265625" bestFit="1" customWidth="1"/>
    <col min="10772" max="10772" width="10.6328125" customWidth="1"/>
    <col min="10773" max="10784" width="6.36328125" customWidth="1"/>
    <col min="10785" max="10785" width="7.453125" bestFit="1" customWidth="1"/>
    <col min="10786" max="10787" width="8.6328125" bestFit="1" customWidth="1"/>
    <col min="10789" max="10789" width="7.26953125" bestFit="1" customWidth="1"/>
    <col min="10790" max="10790" width="6.36328125" bestFit="1" customWidth="1"/>
    <col min="10791" max="10791" width="7.26953125" bestFit="1" customWidth="1"/>
    <col min="10792" max="10792" width="8.36328125" bestFit="1" customWidth="1"/>
    <col min="11026" max="11026" width="4.08984375" customWidth="1"/>
    <col min="11027" max="11027" width="4.7265625" bestFit="1" customWidth="1"/>
    <col min="11028" max="11028" width="10.6328125" customWidth="1"/>
    <col min="11029" max="11040" width="6.36328125" customWidth="1"/>
    <col min="11041" max="11041" width="7.453125" bestFit="1" customWidth="1"/>
    <col min="11042" max="11043" width="8.6328125" bestFit="1" customWidth="1"/>
    <col min="11045" max="11045" width="7.26953125" bestFit="1" customWidth="1"/>
    <col min="11046" max="11046" width="6.36328125" bestFit="1" customWidth="1"/>
    <col min="11047" max="11047" width="7.26953125" bestFit="1" customWidth="1"/>
    <col min="11048" max="11048" width="8.36328125" bestFit="1" customWidth="1"/>
    <col min="11282" max="11282" width="4.08984375" customWidth="1"/>
    <col min="11283" max="11283" width="4.7265625" bestFit="1" customWidth="1"/>
    <col min="11284" max="11284" width="10.6328125" customWidth="1"/>
    <col min="11285" max="11296" width="6.36328125" customWidth="1"/>
    <col min="11297" max="11297" width="7.453125" bestFit="1" customWidth="1"/>
    <col min="11298" max="11299" width="8.6328125" bestFit="1" customWidth="1"/>
    <col min="11301" max="11301" width="7.26953125" bestFit="1" customWidth="1"/>
    <col min="11302" max="11302" width="6.36328125" bestFit="1" customWidth="1"/>
    <col min="11303" max="11303" width="7.26953125" bestFit="1" customWidth="1"/>
    <col min="11304" max="11304" width="8.36328125" bestFit="1" customWidth="1"/>
    <col min="11538" max="11538" width="4.08984375" customWidth="1"/>
    <col min="11539" max="11539" width="4.7265625" bestFit="1" customWidth="1"/>
    <col min="11540" max="11540" width="10.6328125" customWidth="1"/>
    <col min="11541" max="11552" width="6.36328125" customWidth="1"/>
    <col min="11553" max="11553" width="7.453125" bestFit="1" customWidth="1"/>
    <col min="11554" max="11555" width="8.6328125" bestFit="1" customWidth="1"/>
    <col min="11557" max="11557" width="7.26953125" bestFit="1" customWidth="1"/>
    <col min="11558" max="11558" width="6.36328125" bestFit="1" customWidth="1"/>
    <col min="11559" max="11559" width="7.26953125" bestFit="1" customWidth="1"/>
    <col min="11560" max="11560" width="8.36328125" bestFit="1" customWidth="1"/>
    <col min="11794" max="11794" width="4.08984375" customWidth="1"/>
    <col min="11795" max="11795" width="4.7265625" bestFit="1" customWidth="1"/>
    <col min="11796" max="11796" width="10.6328125" customWidth="1"/>
    <col min="11797" max="11808" width="6.36328125" customWidth="1"/>
    <col min="11809" max="11809" width="7.453125" bestFit="1" customWidth="1"/>
    <col min="11810" max="11811" width="8.6328125" bestFit="1" customWidth="1"/>
    <col min="11813" max="11813" width="7.26953125" bestFit="1" customWidth="1"/>
    <col min="11814" max="11814" width="6.36328125" bestFit="1" customWidth="1"/>
    <col min="11815" max="11815" width="7.26953125" bestFit="1" customWidth="1"/>
    <col min="11816" max="11816" width="8.36328125" bestFit="1" customWidth="1"/>
    <col min="12050" max="12050" width="4.08984375" customWidth="1"/>
    <col min="12051" max="12051" width="4.7265625" bestFit="1" customWidth="1"/>
    <col min="12052" max="12052" width="10.6328125" customWidth="1"/>
    <col min="12053" max="12064" width="6.36328125" customWidth="1"/>
    <col min="12065" max="12065" width="7.453125" bestFit="1" customWidth="1"/>
    <col min="12066" max="12067" width="8.6328125" bestFit="1" customWidth="1"/>
    <col min="12069" max="12069" width="7.26953125" bestFit="1" customWidth="1"/>
    <col min="12070" max="12070" width="6.36328125" bestFit="1" customWidth="1"/>
    <col min="12071" max="12071" width="7.26953125" bestFit="1" customWidth="1"/>
    <col min="12072" max="12072" width="8.36328125" bestFit="1" customWidth="1"/>
    <col min="12306" max="12306" width="4.08984375" customWidth="1"/>
    <col min="12307" max="12307" width="4.7265625" bestFit="1" customWidth="1"/>
    <col min="12308" max="12308" width="10.6328125" customWidth="1"/>
    <col min="12309" max="12320" width="6.36328125" customWidth="1"/>
    <col min="12321" max="12321" width="7.453125" bestFit="1" customWidth="1"/>
    <col min="12322" max="12323" width="8.6328125" bestFit="1" customWidth="1"/>
    <col min="12325" max="12325" width="7.26953125" bestFit="1" customWidth="1"/>
    <col min="12326" max="12326" width="6.36328125" bestFit="1" customWidth="1"/>
    <col min="12327" max="12327" width="7.26953125" bestFit="1" customWidth="1"/>
    <col min="12328" max="12328" width="8.36328125" bestFit="1" customWidth="1"/>
    <col min="12562" max="12562" width="4.08984375" customWidth="1"/>
    <col min="12563" max="12563" width="4.7265625" bestFit="1" customWidth="1"/>
    <col min="12564" max="12564" width="10.6328125" customWidth="1"/>
    <col min="12565" max="12576" width="6.36328125" customWidth="1"/>
    <col min="12577" max="12577" width="7.453125" bestFit="1" customWidth="1"/>
    <col min="12578" max="12579" width="8.6328125" bestFit="1" customWidth="1"/>
    <col min="12581" max="12581" width="7.26953125" bestFit="1" customWidth="1"/>
    <col min="12582" max="12582" width="6.36328125" bestFit="1" customWidth="1"/>
    <col min="12583" max="12583" width="7.26953125" bestFit="1" customWidth="1"/>
    <col min="12584" max="12584" width="8.36328125" bestFit="1" customWidth="1"/>
    <col min="12818" max="12818" width="4.08984375" customWidth="1"/>
    <col min="12819" max="12819" width="4.7265625" bestFit="1" customWidth="1"/>
    <col min="12820" max="12820" width="10.6328125" customWidth="1"/>
    <col min="12821" max="12832" width="6.36328125" customWidth="1"/>
    <col min="12833" max="12833" width="7.453125" bestFit="1" customWidth="1"/>
    <col min="12834" max="12835" width="8.6328125" bestFit="1" customWidth="1"/>
    <col min="12837" max="12837" width="7.26953125" bestFit="1" customWidth="1"/>
    <col min="12838" max="12838" width="6.36328125" bestFit="1" customWidth="1"/>
    <col min="12839" max="12839" width="7.26953125" bestFit="1" customWidth="1"/>
    <col min="12840" max="12840" width="8.36328125" bestFit="1" customWidth="1"/>
    <col min="13074" max="13074" width="4.08984375" customWidth="1"/>
    <col min="13075" max="13075" width="4.7265625" bestFit="1" customWidth="1"/>
    <col min="13076" max="13076" width="10.6328125" customWidth="1"/>
    <col min="13077" max="13088" width="6.36328125" customWidth="1"/>
    <col min="13089" max="13089" width="7.453125" bestFit="1" customWidth="1"/>
    <col min="13090" max="13091" width="8.6328125" bestFit="1" customWidth="1"/>
    <col min="13093" max="13093" width="7.26953125" bestFit="1" customWidth="1"/>
    <col min="13094" max="13094" width="6.36328125" bestFit="1" customWidth="1"/>
    <col min="13095" max="13095" width="7.26953125" bestFit="1" customWidth="1"/>
    <col min="13096" max="13096" width="8.36328125" bestFit="1" customWidth="1"/>
    <col min="13330" max="13330" width="4.08984375" customWidth="1"/>
    <col min="13331" max="13331" width="4.7265625" bestFit="1" customWidth="1"/>
    <col min="13332" max="13332" width="10.6328125" customWidth="1"/>
    <col min="13333" max="13344" width="6.36328125" customWidth="1"/>
    <col min="13345" max="13345" width="7.453125" bestFit="1" customWidth="1"/>
    <col min="13346" max="13347" width="8.6328125" bestFit="1" customWidth="1"/>
    <col min="13349" max="13349" width="7.26953125" bestFit="1" customWidth="1"/>
    <col min="13350" max="13350" width="6.36328125" bestFit="1" customWidth="1"/>
    <col min="13351" max="13351" width="7.26953125" bestFit="1" customWidth="1"/>
    <col min="13352" max="13352" width="8.36328125" bestFit="1" customWidth="1"/>
    <col min="13586" max="13586" width="4.08984375" customWidth="1"/>
    <col min="13587" max="13587" width="4.7265625" bestFit="1" customWidth="1"/>
    <col min="13588" max="13588" width="10.6328125" customWidth="1"/>
    <col min="13589" max="13600" width="6.36328125" customWidth="1"/>
    <col min="13601" max="13601" width="7.453125" bestFit="1" customWidth="1"/>
    <col min="13602" max="13603" width="8.6328125" bestFit="1" customWidth="1"/>
    <col min="13605" max="13605" width="7.26953125" bestFit="1" customWidth="1"/>
    <col min="13606" max="13606" width="6.36328125" bestFit="1" customWidth="1"/>
    <col min="13607" max="13607" width="7.26953125" bestFit="1" customWidth="1"/>
    <col min="13608" max="13608" width="8.36328125" bestFit="1" customWidth="1"/>
    <col min="13842" max="13842" width="4.08984375" customWidth="1"/>
    <col min="13843" max="13843" width="4.7265625" bestFit="1" customWidth="1"/>
    <col min="13844" max="13844" width="10.6328125" customWidth="1"/>
    <col min="13845" max="13856" width="6.36328125" customWidth="1"/>
    <col min="13857" max="13857" width="7.453125" bestFit="1" customWidth="1"/>
    <col min="13858" max="13859" width="8.6328125" bestFit="1" customWidth="1"/>
    <col min="13861" max="13861" width="7.26953125" bestFit="1" customWidth="1"/>
    <col min="13862" max="13862" width="6.36328125" bestFit="1" customWidth="1"/>
    <col min="13863" max="13863" width="7.26953125" bestFit="1" customWidth="1"/>
    <col min="13864" max="13864" width="8.36328125" bestFit="1" customWidth="1"/>
    <col min="14098" max="14098" width="4.08984375" customWidth="1"/>
    <col min="14099" max="14099" width="4.7265625" bestFit="1" customWidth="1"/>
    <col min="14100" max="14100" width="10.6328125" customWidth="1"/>
    <col min="14101" max="14112" width="6.36328125" customWidth="1"/>
    <col min="14113" max="14113" width="7.453125" bestFit="1" customWidth="1"/>
    <col min="14114" max="14115" width="8.6328125" bestFit="1" customWidth="1"/>
    <col min="14117" max="14117" width="7.26953125" bestFit="1" customWidth="1"/>
    <col min="14118" max="14118" width="6.36328125" bestFit="1" customWidth="1"/>
    <col min="14119" max="14119" width="7.26953125" bestFit="1" customWidth="1"/>
    <col min="14120" max="14120" width="8.36328125" bestFit="1" customWidth="1"/>
    <col min="14354" max="14354" width="4.08984375" customWidth="1"/>
    <col min="14355" max="14355" width="4.7265625" bestFit="1" customWidth="1"/>
    <col min="14356" max="14356" width="10.6328125" customWidth="1"/>
    <col min="14357" max="14368" width="6.36328125" customWidth="1"/>
    <col min="14369" max="14369" width="7.453125" bestFit="1" customWidth="1"/>
    <col min="14370" max="14371" width="8.6328125" bestFit="1" customWidth="1"/>
    <col min="14373" max="14373" width="7.26953125" bestFit="1" customWidth="1"/>
    <col min="14374" max="14374" width="6.36328125" bestFit="1" customWidth="1"/>
    <col min="14375" max="14375" width="7.26953125" bestFit="1" customWidth="1"/>
    <col min="14376" max="14376" width="8.36328125" bestFit="1" customWidth="1"/>
    <col min="14610" max="14610" width="4.08984375" customWidth="1"/>
    <col min="14611" max="14611" width="4.7265625" bestFit="1" customWidth="1"/>
    <col min="14612" max="14612" width="10.6328125" customWidth="1"/>
    <col min="14613" max="14624" width="6.36328125" customWidth="1"/>
    <col min="14625" max="14625" width="7.453125" bestFit="1" customWidth="1"/>
    <col min="14626" max="14627" width="8.6328125" bestFit="1" customWidth="1"/>
    <col min="14629" max="14629" width="7.26953125" bestFit="1" customWidth="1"/>
    <col min="14630" max="14630" width="6.36328125" bestFit="1" customWidth="1"/>
    <col min="14631" max="14631" width="7.26953125" bestFit="1" customWidth="1"/>
    <col min="14632" max="14632" width="8.36328125" bestFit="1" customWidth="1"/>
    <col min="14866" max="14866" width="4.08984375" customWidth="1"/>
    <col min="14867" max="14867" width="4.7265625" bestFit="1" customWidth="1"/>
    <col min="14868" max="14868" width="10.6328125" customWidth="1"/>
    <col min="14869" max="14880" width="6.36328125" customWidth="1"/>
    <col min="14881" max="14881" width="7.453125" bestFit="1" customWidth="1"/>
    <col min="14882" max="14883" width="8.6328125" bestFit="1" customWidth="1"/>
    <col min="14885" max="14885" width="7.26953125" bestFit="1" customWidth="1"/>
    <col min="14886" max="14886" width="6.36328125" bestFit="1" customWidth="1"/>
    <col min="14887" max="14887" width="7.26953125" bestFit="1" customWidth="1"/>
    <col min="14888" max="14888" width="8.36328125" bestFit="1" customWidth="1"/>
    <col min="15122" max="15122" width="4.08984375" customWidth="1"/>
    <col min="15123" max="15123" width="4.7265625" bestFit="1" customWidth="1"/>
    <col min="15124" max="15124" width="10.6328125" customWidth="1"/>
    <col min="15125" max="15136" width="6.36328125" customWidth="1"/>
    <col min="15137" max="15137" width="7.453125" bestFit="1" customWidth="1"/>
    <col min="15138" max="15139" width="8.6328125" bestFit="1" customWidth="1"/>
    <col min="15141" max="15141" width="7.26953125" bestFit="1" customWidth="1"/>
    <col min="15142" max="15142" width="6.36328125" bestFit="1" customWidth="1"/>
    <col min="15143" max="15143" width="7.26953125" bestFit="1" customWidth="1"/>
    <col min="15144" max="15144" width="8.36328125" bestFit="1" customWidth="1"/>
    <col min="15378" max="15378" width="4.08984375" customWidth="1"/>
    <col min="15379" max="15379" width="4.7265625" bestFit="1" customWidth="1"/>
    <col min="15380" max="15380" width="10.6328125" customWidth="1"/>
    <col min="15381" max="15392" width="6.36328125" customWidth="1"/>
    <col min="15393" max="15393" width="7.453125" bestFit="1" customWidth="1"/>
    <col min="15394" max="15395" width="8.6328125" bestFit="1" customWidth="1"/>
    <col min="15397" max="15397" width="7.26953125" bestFit="1" customWidth="1"/>
    <col min="15398" max="15398" width="6.36328125" bestFit="1" customWidth="1"/>
    <col min="15399" max="15399" width="7.26953125" bestFit="1" customWidth="1"/>
    <col min="15400" max="15400" width="8.36328125" bestFit="1" customWidth="1"/>
    <col min="15634" max="15634" width="4.08984375" customWidth="1"/>
    <col min="15635" max="15635" width="4.7265625" bestFit="1" customWidth="1"/>
    <col min="15636" max="15636" width="10.6328125" customWidth="1"/>
    <col min="15637" max="15648" width="6.36328125" customWidth="1"/>
    <col min="15649" max="15649" width="7.453125" bestFit="1" customWidth="1"/>
    <col min="15650" max="15651" width="8.6328125" bestFit="1" customWidth="1"/>
    <col min="15653" max="15653" width="7.26953125" bestFit="1" customWidth="1"/>
    <col min="15654" max="15654" width="6.36328125" bestFit="1" customWidth="1"/>
    <col min="15655" max="15655" width="7.26953125" bestFit="1" customWidth="1"/>
    <col min="15656" max="15656" width="8.36328125" bestFit="1" customWidth="1"/>
    <col min="15890" max="15890" width="4.08984375" customWidth="1"/>
    <col min="15891" max="15891" width="4.7265625" bestFit="1" customWidth="1"/>
    <col min="15892" max="15892" width="10.6328125" customWidth="1"/>
    <col min="15893" max="15904" width="6.36328125" customWidth="1"/>
    <col min="15905" max="15905" width="7.453125" bestFit="1" customWidth="1"/>
    <col min="15906" max="15907" width="8.6328125" bestFit="1" customWidth="1"/>
    <col min="15909" max="15909" width="7.26953125" bestFit="1" customWidth="1"/>
    <col min="15910" max="15910" width="6.36328125" bestFit="1" customWidth="1"/>
    <col min="15911" max="15911" width="7.26953125" bestFit="1" customWidth="1"/>
    <col min="15912" max="15912" width="8.36328125" bestFit="1" customWidth="1"/>
    <col min="16146" max="16146" width="4.08984375" customWidth="1"/>
    <col min="16147" max="16147" width="4.7265625" bestFit="1" customWidth="1"/>
    <col min="16148" max="16148" width="10.6328125" customWidth="1"/>
    <col min="16149" max="16160" width="6.36328125" customWidth="1"/>
    <col min="16161" max="16161" width="7.453125" bestFit="1" customWidth="1"/>
    <col min="16162" max="16163" width="8.6328125" bestFit="1" customWidth="1"/>
    <col min="16165" max="16165" width="7.26953125" bestFit="1" customWidth="1"/>
    <col min="16166" max="16166" width="6.36328125" bestFit="1" customWidth="1"/>
    <col min="16167" max="16167" width="7.26953125" bestFit="1" customWidth="1"/>
    <col min="16168" max="16168" width="8.36328125" bestFit="1" customWidth="1"/>
  </cols>
  <sheetData>
    <row r="1" spans="1:93" s="259" customFormat="1" ht="20.149999999999999" customHeight="1">
      <c r="A1" s="266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1292"/>
      <c r="Q1" s="2063" t="s">
        <v>894</v>
      </c>
      <c r="R1" s="2063"/>
      <c r="S1" s="2063"/>
      <c r="T1" s="2063"/>
      <c r="U1" s="2063"/>
      <c r="V1" s="2063"/>
      <c r="W1" s="2063"/>
      <c r="X1" s="2063"/>
      <c r="Y1" s="2063"/>
      <c r="Z1" s="2063"/>
      <c r="AA1" s="2063"/>
      <c r="AB1" s="2063"/>
      <c r="AC1" s="2063"/>
      <c r="AD1" s="2063"/>
      <c r="AE1" s="2063"/>
      <c r="AG1" s="1329"/>
    </row>
    <row r="2" spans="1:93" s="259" customFormat="1" ht="16.5">
      <c r="A2" s="325"/>
      <c r="B2" s="325"/>
      <c r="C2" s="326"/>
      <c r="D2" s="325"/>
      <c r="E2" s="325"/>
      <c r="F2" s="325"/>
      <c r="G2" s="325"/>
      <c r="H2" s="325"/>
      <c r="I2" s="338"/>
      <c r="J2" s="338"/>
      <c r="K2" s="338"/>
      <c r="L2" s="338"/>
      <c r="M2" s="338"/>
      <c r="N2" s="314"/>
      <c r="O2" s="314"/>
      <c r="P2" s="314"/>
      <c r="Q2" s="1655"/>
      <c r="R2" s="1655"/>
      <c r="S2" s="267"/>
      <c r="T2" s="1655"/>
      <c r="U2" s="1655"/>
      <c r="V2" s="1655"/>
      <c r="W2" s="1655"/>
      <c r="X2" s="1655"/>
      <c r="Y2" s="268"/>
      <c r="Z2" s="268"/>
      <c r="AA2" s="268"/>
      <c r="AB2" s="268"/>
      <c r="AC2" s="268"/>
      <c r="AD2" s="2064" t="s">
        <v>256</v>
      </c>
      <c r="AE2" s="2064"/>
      <c r="AG2" s="266"/>
    </row>
    <row r="3" spans="1:93" s="270" customFormat="1" ht="18" customHeight="1">
      <c r="A3" s="331"/>
      <c r="B3" s="331"/>
      <c r="C3" s="322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1657"/>
      <c r="R3" s="1658" t="s">
        <v>257</v>
      </c>
      <c r="S3" s="2052" t="s">
        <v>276</v>
      </c>
      <c r="T3" s="2049" t="s">
        <v>275</v>
      </c>
      <c r="U3" s="2050"/>
      <c r="V3" s="2050"/>
      <c r="W3" s="2050"/>
      <c r="X3" s="2050"/>
      <c r="Y3" s="2050"/>
      <c r="Z3" s="2050"/>
      <c r="AA3" s="2050"/>
      <c r="AB3" s="2051"/>
      <c r="AC3" s="2049" t="s">
        <v>277</v>
      </c>
      <c r="AD3" s="2050"/>
      <c r="AE3" s="2050"/>
      <c r="AG3" s="269"/>
      <c r="BF3" s="2038" t="s">
        <v>279</v>
      </c>
      <c r="BG3" s="2038"/>
      <c r="BH3" s="2038"/>
      <c r="BI3" s="2038"/>
      <c r="BJ3" s="2038"/>
      <c r="BK3" s="2038"/>
      <c r="BL3" s="2038"/>
      <c r="BM3" s="2038"/>
      <c r="BN3" s="2043"/>
      <c r="BO3" s="2037" t="s">
        <v>748</v>
      </c>
      <c r="BP3" s="2038"/>
      <c r="BQ3" s="2038"/>
      <c r="BR3" s="2038"/>
      <c r="BS3" s="2038"/>
      <c r="BT3" s="2038"/>
      <c r="BU3" s="2038"/>
      <c r="BV3" s="2038"/>
      <c r="BW3" s="2038"/>
      <c r="BX3" s="2038"/>
      <c r="BY3" s="2038"/>
      <c r="BZ3" s="2038"/>
      <c r="CA3" s="2038"/>
      <c r="CB3" s="2038"/>
      <c r="CC3" s="2038"/>
    </row>
    <row r="4" spans="1:93" s="270" customFormat="1" ht="18" customHeight="1">
      <c r="A4"/>
      <c r="B4" s="340"/>
      <c r="C4" s="340"/>
      <c r="D4" s="340"/>
      <c r="E4" s="340"/>
      <c r="F4" s="340"/>
      <c r="G4" s="340"/>
      <c r="H4" s="340"/>
      <c r="I4" s="287"/>
      <c r="J4" s="287"/>
      <c r="K4" s="287"/>
      <c r="L4" s="287"/>
      <c r="M4"/>
      <c r="N4"/>
      <c r="O4" s="319"/>
      <c r="P4" s="319"/>
      <c r="Q4" s="271" t="s">
        <v>258</v>
      </c>
      <c r="R4" s="272"/>
      <c r="S4" s="2056"/>
      <c r="T4" s="273" t="s">
        <v>274</v>
      </c>
      <c r="U4" s="273" t="s">
        <v>259</v>
      </c>
      <c r="V4" s="273" t="s">
        <v>260</v>
      </c>
      <c r="W4" s="273" t="s">
        <v>261</v>
      </c>
      <c r="X4" s="273" t="s">
        <v>262</v>
      </c>
      <c r="Y4" s="273" t="s">
        <v>263</v>
      </c>
      <c r="Z4" s="273" t="s">
        <v>264</v>
      </c>
      <c r="AA4" s="273" t="s">
        <v>265</v>
      </c>
      <c r="AB4" s="273" t="s">
        <v>266</v>
      </c>
      <c r="AC4" s="273" t="s">
        <v>267</v>
      </c>
      <c r="AD4" s="273" t="s">
        <v>268</v>
      </c>
      <c r="AE4" s="274" t="s">
        <v>269</v>
      </c>
      <c r="AG4" s="272"/>
      <c r="AH4" s="309">
        <v>42461</v>
      </c>
      <c r="AI4" s="309">
        <v>42491</v>
      </c>
      <c r="AJ4" s="309">
        <v>42522</v>
      </c>
      <c r="AK4" s="309">
        <v>42552</v>
      </c>
      <c r="AL4" s="309">
        <v>42583</v>
      </c>
      <c r="AM4" s="309">
        <v>42614</v>
      </c>
      <c r="AN4" s="309">
        <v>42644</v>
      </c>
      <c r="AO4" s="309">
        <v>42675</v>
      </c>
      <c r="AP4" s="309">
        <v>42705</v>
      </c>
      <c r="AQ4" s="309">
        <v>42736</v>
      </c>
      <c r="AR4" s="309">
        <v>42767</v>
      </c>
      <c r="AS4" s="309">
        <v>42795</v>
      </c>
      <c r="AT4" s="309">
        <v>42826</v>
      </c>
      <c r="AU4" s="309">
        <v>42856</v>
      </c>
      <c r="AV4" s="309">
        <v>42887</v>
      </c>
      <c r="AW4" s="309">
        <v>42917</v>
      </c>
      <c r="AX4" s="309">
        <v>42948</v>
      </c>
      <c r="AY4" s="309">
        <v>42979</v>
      </c>
      <c r="AZ4" s="309">
        <v>43009</v>
      </c>
      <c r="BA4" s="309">
        <v>43040</v>
      </c>
      <c r="BB4" s="309">
        <v>43070</v>
      </c>
      <c r="BC4" s="309">
        <v>43101</v>
      </c>
      <c r="BD4" s="309">
        <v>43132</v>
      </c>
      <c r="BE4" s="309">
        <v>43160</v>
      </c>
      <c r="BF4" s="309">
        <v>43191</v>
      </c>
      <c r="BG4" s="309">
        <v>43221</v>
      </c>
      <c r="BH4" s="309">
        <v>43252</v>
      </c>
      <c r="BI4" s="309">
        <v>43282</v>
      </c>
      <c r="BJ4" s="309">
        <v>43313</v>
      </c>
      <c r="BK4" s="309">
        <v>43344</v>
      </c>
      <c r="BL4" s="309">
        <v>43374</v>
      </c>
      <c r="BM4" s="309">
        <v>43405</v>
      </c>
      <c r="BN4" s="309">
        <v>43435</v>
      </c>
      <c r="BO4" s="309">
        <v>43466</v>
      </c>
      <c r="BP4" s="309">
        <v>43497</v>
      </c>
      <c r="BQ4" s="309">
        <v>43525</v>
      </c>
      <c r="BR4" s="309">
        <v>43556</v>
      </c>
      <c r="BS4" s="309">
        <v>43586</v>
      </c>
      <c r="BT4" s="309">
        <v>43617</v>
      </c>
      <c r="BU4" s="309">
        <v>43647</v>
      </c>
      <c r="BV4" s="309">
        <v>43678</v>
      </c>
      <c r="BW4" s="309">
        <v>43709</v>
      </c>
      <c r="BX4" s="309">
        <v>43739</v>
      </c>
      <c r="BY4" s="309">
        <v>43770</v>
      </c>
      <c r="BZ4" s="309">
        <v>43800</v>
      </c>
      <c r="CA4" s="309">
        <v>43831</v>
      </c>
      <c r="CB4" s="309">
        <v>43862</v>
      </c>
      <c r="CC4" s="309">
        <v>43891</v>
      </c>
      <c r="CD4" s="309">
        <v>43922</v>
      </c>
      <c r="CE4" s="309">
        <v>43952</v>
      </c>
      <c r="CF4" s="309">
        <v>43983</v>
      </c>
      <c r="CG4" s="309">
        <v>44013</v>
      </c>
      <c r="CH4" s="309">
        <v>44044</v>
      </c>
      <c r="CI4" s="309">
        <v>44075</v>
      </c>
      <c r="CJ4" s="309">
        <v>44105</v>
      </c>
      <c r="CK4" s="309">
        <v>44136</v>
      </c>
      <c r="CL4" s="309">
        <v>44166</v>
      </c>
      <c r="CM4" s="309">
        <v>44197</v>
      </c>
      <c r="CN4" s="309">
        <v>44228</v>
      </c>
      <c r="CO4" s="309">
        <v>44256</v>
      </c>
    </row>
    <row r="5" spans="1:93" s="275" customFormat="1" ht="25" customHeight="1">
      <c r="A5" s="320"/>
      <c r="B5" s="320"/>
      <c r="C5" s="330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2041" t="s">
        <v>270</v>
      </c>
      <c r="R5" s="2042"/>
      <c r="S5" s="1659">
        <v>6608971</v>
      </c>
      <c r="T5" s="1660">
        <v>543868</v>
      </c>
      <c r="U5" s="1660">
        <v>538850</v>
      </c>
      <c r="V5" s="1660">
        <v>544418</v>
      </c>
      <c r="W5" s="1660">
        <v>577949</v>
      </c>
      <c r="X5" s="1660">
        <v>579501</v>
      </c>
      <c r="Y5" s="1660">
        <v>546409</v>
      </c>
      <c r="Z5" s="1660">
        <v>568791</v>
      </c>
      <c r="AA5" s="1660">
        <v>557598</v>
      </c>
      <c r="AB5" s="1660">
        <v>561000</v>
      </c>
      <c r="AC5" s="1660">
        <v>499529</v>
      </c>
      <c r="AD5" s="1660">
        <v>498605</v>
      </c>
      <c r="AE5" s="1661">
        <v>592453</v>
      </c>
      <c r="AG5" s="310" t="s">
        <v>270</v>
      </c>
      <c r="AH5" s="281">
        <v>543868</v>
      </c>
      <c r="AI5" s="281">
        <v>538850</v>
      </c>
      <c r="AJ5" s="281">
        <v>544418</v>
      </c>
      <c r="AK5" s="281">
        <v>577949</v>
      </c>
      <c r="AL5" s="281">
        <v>579501</v>
      </c>
      <c r="AM5" s="281">
        <v>546409</v>
      </c>
      <c r="AN5" s="281">
        <v>568791</v>
      </c>
      <c r="AO5" s="281">
        <v>557598</v>
      </c>
      <c r="AP5" s="281">
        <v>561000</v>
      </c>
      <c r="AQ5" s="281">
        <v>499529</v>
      </c>
      <c r="AR5" s="281">
        <v>498605</v>
      </c>
      <c r="AS5" s="282">
        <v>592453</v>
      </c>
      <c r="AT5" s="292">
        <v>543629</v>
      </c>
      <c r="AU5" s="292">
        <v>550234</v>
      </c>
      <c r="AV5" s="292">
        <v>546683</v>
      </c>
      <c r="AW5" s="292">
        <v>573056</v>
      </c>
      <c r="AX5" s="292">
        <v>586442</v>
      </c>
      <c r="AY5" s="292">
        <v>553948</v>
      </c>
      <c r="AZ5" s="292">
        <v>566169</v>
      </c>
      <c r="BA5" s="292">
        <v>571435</v>
      </c>
      <c r="BB5" s="292">
        <v>567431</v>
      </c>
      <c r="BC5" s="292">
        <v>511447</v>
      </c>
      <c r="BD5" s="292">
        <v>503810</v>
      </c>
      <c r="BE5" s="293">
        <v>602390</v>
      </c>
      <c r="BF5" s="292">
        <v>566590</v>
      </c>
      <c r="BG5" s="292">
        <v>571819</v>
      </c>
      <c r="BH5" s="292">
        <v>570425</v>
      </c>
      <c r="BI5" s="292">
        <v>481783</v>
      </c>
      <c r="BJ5" s="292">
        <v>651913</v>
      </c>
      <c r="BK5" s="292">
        <v>579572</v>
      </c>
      <c r="BL5" s="292">
        <v>628943</v>
      </c>
      <c r="BM5" s="292">
        <v>613516</v>
      </c>
      <c r="BN5" s="292">
        <v>600739</v>
      </c>
      <c r="BO5" s="292">
        <v>553520</v>
      </c>
      <c r="BP5" s="292">
        <v>541733</v>
      </c>
      <c r="BQ5" s="293">
        <v>630592</v>
      </c>
      <c r="BR5" s="292">
        <v>595230</v>
      </c>
      <c r="BS5" s="292">
        <v>585042</v>
      </c>
      <c r="BT5" s="292">
        <v>583753</v>
      </c>
      <c r="BU5" s="292">
        <v>605454</v>
      </c>
      <c r="BV5" s="292">
        <v>591003</v>
      </c>
      <c r="BW5" s="292">
        <v>587281</v>
      </c>
      <c r="BX5" s="292">
        <v>603383</v>
      </c>
      <c r="BY5" s="292">
        <v>593009</v>
      </c>
      <c r="BZ5" s="292">
        <v>588217</v>
      </c>
      <c r="CA5" s="292">
        <v>551371</v>
      </c>
      <c r="CB5" s="292">
        <v>542984</v>
      </c>
      <c r="CC5" s="293">
        <v>582938</v>
      </c>
      <c r="CD5" s="1666">
        <v>457426</v>
      </c>
      <c r="CE5" s="1666">
        <v>428071</v>
      </c>
      <c r="CF5" s="1666">
        <v>525988</v>
      </c>
      <c r="CG5" s="1666">
        <v>555211</v>
      </c>
      <c r="CH5" s="1666">
        <v>555056</v>
      </c>
      <c r="CI5" s="1666">
        <v>560985</v>
      </c>
      <c r="CJ5" s="1666">
        <v>578339</v>
      </c>
      <c r="CK5" s="1666">
        <v>560764</v>
      </c>
      <c r="CL5" s="1666">
        <v>541880</v>
      </c>
      <c r="CM5" s="1666">
        <v>479616</v>
      </c>
      <c r="CN5" s="1666">
        <v>504834</v>
      </c>
      <c r="CO5" s="1667">
        <v>595979</v>
      </c>
    </row>
    <row r="6" spans="1:93" s="275" customFormat="1" ht="25" customHeight="1">
      <c r="A6" s="321"/>
      <c r="B6" s="321"/>
      <c r="C6" s="330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2039" t="s">
        <v>271</v>
      </c>
      <c r="R6" s="2039"/>
      <c r="S6" s="276">
        <v>3142206</v>
      </c>
      <c r="T6" s="283">
        <v>255517</v>
      </c>
      <c r="U6" s="283">
        <v>253637</v>
      </c>
      <c r="V6" s="283">
        <v>250150</v>
      </c>
      <c r="W6" s="283">
        <v>269766</v>
      </c>
      <c r="X6" s="283">
        <v>283412</v>
      </c>
      <c r="Y6" s="283">
        <v>258387</v>
      </c>
      <c r="Z6" s="283">
        <v>275817</v>
      </c>
      <c r="AA6" s="283">
        <v>266166</v>
      </c>
      <c r="AB6" s="283">
        <v>269335</v>
      </c>
      <c r="AC6" s="283">
        <v>239244</v>
      </c>
      <c r="AD6" s="283">
        <v>234483</v>
      </c>
      <c r="AE6" s="284">
        <v>286292</v>
      </c>
      <c r="AG6" s="311" t="s">
        <v>271</v>
      </c>
      <c r="AH6" s="283">
        <v>255517</v>
      </c>
      <c r="AI6" s="283">
        <v>253637</v>
      </c>
      <c r="AJ6" s="283">
        <v>250150</v>
      </c>
      <c r="AK6" s="283">
        <v>269766</v>
      </c>
      <c r="AL6" s="283">
        <v>283412</v>
      </c>
      <c r="AM6" s="283">
        <v>258387</v>
      </c>
      <c r="AN6" s="283">
        <v>275817</v>
      </c>
      <c r="AO6" s="283">
        <v>266166</v>
      </c>
      <c r="AP6" s="283">
        <v>269335</v>
      </c>
      <c r="AQ6" s="283">
        <v>239244</v>
      </c>
      <c r="AR6" s="283">
        <v>234483</v>
      </c>
      <c r="AS6" s="284">
        <v>286292</v>
      </c>
      <c r="AT6" s="295">
        <v>261620</v>
      </c>
      <c r="AU6" s="295">
        <v>265568</v>
      </c>
      <c r="AV6" s="295">
        <v>258746</v>
      </c>
      <c r="AW6" s="295">
        <v>272767</v>
      </c>
      <c r="AX6" s="295">
        <v>291635</v>
      </c>
      <c r="AY6" s="295">
        <v>268817</v>
      </c>
      <c r="AZ6" s="295">
        <v>280171</v>
      </c>
      <c r="BA6" s="295">
        <v>276836</v>
      </c>
      <c r="BB6" s="295">
        <v>276986</v>
      </c>
      <c r="BC6" s="295">
        <v>252069</v>
      </c>
      <c r="BD6" s="295">
        <v>241310</v>
      </c>
      <c r="BE6" s="296">
        <v>292341</v>
      </c>
      <c r="BF6" s="295">
        <v>268804</v>
      </c>
      <c r="BG6" s="295">
        <v>267690</v>
      </c>
      <c r="BH6" s="295">
        <v>262143</v>
      </c>
      <c r="BI6" s="295">
        <v>241972</v>
      </c>
      <c r="BJ6" s="295">
        <v>324426</v>
      </c>
      <c r="BK6" s="295">
        <v>278191</v>
      </c>
      <c r="BL6" s="295">
        <v>298347</v>
      </c>
      <c r="BM6" s="295">
        <v>293188</v>
      </c>
      <c r="BN6" s="295">
        <v>287218</v>
      </c>
      <c r="BO6" s="295">
        <v>261436</v>
      </c>
      <c r="BP6" s="295">
        <v>249347</v>
      </c>
      <c r="BQ6" s="296">
        <v>297446</v>
      </c>
      <c r="BR6" s="295">
        <v>275869</v>
      </c>
      <c r="BS6" s="295">
        <v>274253</v>
      </c>
      <c r="BT6" s="295">
        <v>267479</v>
      </c>
      <c r="BU6" s="295">
        <v>284090</v>
      </c>
      <c r="BV6" s="295">
        <v>292266</v>
      </c>
      <c r="BW6" s="295">
        <v>284667</v>
      </c>
      <c r="BX6" s="295">
        <v>291948</v>
      </c>
      <c r="BY6" s="295">
        <v>285228</v>
      </c>
      <c r="BZ6" s="295">
        <v>283577</v>
      </c>
      <c r="CA6" s="295">
        <v>263736</v>
      </c>
      <c r="CB6" s="295">
        <v>254628</v>
      </c>
      <c r="CC6" s="296">
        <v>273250</v>
      </c>
      <c r="CD6" s="295">
        <v>194329</v>
      </c>
      <c r="CE6" s="295">
        <v>179261</v>
      </c>
      <c r="CF6" s="295">
        <v>235159</v>
      </c>
      <c r="CG6" s="295">
        <v>243896</v>
      </c>
      <c r="CH6" s="295">
        <v>259182</v>
      </c>
      <c r="CI6" s="295">
        <v>268665</v>
      </c>
      <c r="CJ6" s="295">
        <v>291992</v>
      </c>
      <c r="CK6" s="295">
        <v>275618</v>
      </c>
      <c r="CL6" s="295">
        <v>259976</v>
      </c>
      <c r="CM6" s="295">
        <v>229828</v>
      </c>
      <c r="CN6" s="295">
        <v>238911</v>
      </c>
      <c r="CO6" s="296">
        <v>289653</v>
      </c>
    </row>
    <row r="7" spans="1:93" s="275" customFormat="1" ht="25" customHeight="1">
      <c r="A7" s="312"/>
      <c r="B7" s="312"/>
      <c r="C7" s="322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2040" t="s">
        <v>272</v>
      </c>
      <c r="R7" s="2039"/>
      <c r="S7" s="276">
        <v>2511606</v>
      </c>
      <c r="T7" s="283">
        <v>202606</v>
      </c>
      <c r="U7" s="283">
        <v>216610</v>
      </c>
      <c r="V7" s="283">
        <v>194726</v>
      </c>
      <c r="W7" s="283">
        <v>214349</v>
      </c>
      <c r="X7" s="283">
        <v>238899</v>
      </c>
      <c r="Y7" s="283">
        <v>207659</v>
      </c>
      <c r="Z7" s="283">
        <v>225886</v>
      </c>
      <c r="AA7" s="283">
        <v>218962</v>
      </c>
      <c r="AB7" s="283">
        <v>210239</v>
      </c>
      <c r="AC7" s="283">
        <v>185063</v>
      </c>
      <c r="AD7" s="283">
        <v>174511</v>
      </c>
      <c r="AE7" s="284">
        <v>222096</v>
      </c>
      <c r="AG7" s="312" t="s">
        <v>272</v>
      </c>
      <c r="AH7" s="283">
        <v>202606</v>
      </c>
      <c r="AI7" s="283">
        <v>216610</v>
      </c>
      <c r="AJ7" s="283">
        <v>194726</v>
      </c>
      <c r="AK7" s="283">
        <v>214349</v>
      </c>
      <c r="AL7" s="283">
        <v>238899</v>
      </c>
      <c r="AM7" s="283">
        <v>207659</v>
      </c>
      <c r="AN7" s="283">
        <v>225886</v>
      </c>
      <c r="AO7" s="283">
        <v>218962</v>
      </c>
      <c r="AP7" s="283">
        <v>210239</v>
      </c>
      <c r="AQ7" s="283">
        <v>185063</v>
      </c>
      <c r="AR7" s="283">
        <v>174511</v>
      </c>
      <c r="AS7" s="284">
        <v>222096</v>
      </c>
      <c r="AT7" s="295">
        <v>210826</v>
      </c>
      <c r="AU7" s="295">
        <v>225866</v>
      </c>
      <c r="AV7" s="295">
        <v>210586</v>
      </c>
      <c r="AW7" s="295">
        <v>221062</v>
      </c>
      <c r="AX7" s="295">
        <v>246290</v>
      </c>
      <c r="AY7" s="295">
        <v>220394</v>
      </c>
      <c r="AZ7" s="295">
        <v>225418</v>
      </c>
      <c r="BA7" s="295">
        <v>231810</v>
      </c>
      <c r="BB7" s="295">
        <v>212583</v>
      </c>
      <c r="BC7" s="295">
        <v>190877</v>
      </c>
      <c r="BD7" s="295">
        <v>177400</v>
      </c>
      <c r="BE7" s="296">
        <v>231832</v>
      </c>
      <c r="BF7" s="295">
        <v>221819</v>
      </c>
      <c r="BG7" s="295">
        <v>226276</v>
      </c>
      <c r="BH7" s="295">
        <v>213702</v>
      </c>
      <c r="BI7" s="295">
        <v>196836</v>
      </c>
      <c r="BJ7" s="295">
        <v>253997</v>
      </c>
      <c r="BK7" s="295">
        <v>226747</v>
      </c>
      <c r="BL7" s="295">
        <v>244493</v>
      </c>
      <c r="BM7" s="295">
        <v>239344</v>
      </c>
      <c r="BN7" s="295">
        <v>221994</v>
      </c>
      <c r="BO7" s="295">
        <v>205357</v>
      </c>
      <c r="BP7" s="295">
        <v>190916</v>
      </c>
      <c r="BQ7" s="296">
        <v>236771</v>
      </c>
      <c r="BR7" s="295">
        <v>227865</v>
      </c>
      <c r="BS7" s="295">
        <v>236850</v>
      </c>
      <c r="BT7" s="295">
        <v>221326</v>
      </c>
      <c r="BU7" s="295">
        <v>225154</v>
      </c>
      <c r="BV7" s="295">
        <v>248584</v>
      </c>
      <c r="BW7" s="295">
        <v>236784</v>
      </c>
      <c r="BX7" s="295">
        <v>240437</v>
      </c>
      <c r="BY7" s="295">
        <v>239273</v>
      </c>
      <c r="BZ7" s="295">
        <v>223212</v>
      </c>
      <c r="CA7" s="295">
        <v>208211</v>
      </c>
      <c r="CB7" s="295">
        <v>195575</v>
      </c>
      <c r="CC7" s="296">
        <v>185736</v>
      </c>
      <c r="CD7" s="295">
        <v>119945</v>
      </c>
      <c r="CE7" s="295">
        <v>112463</v>
      </c>
      <c r="CF7" s="295">
        <v>144307</v>
      </c>
      <c r="CG7" s="295">
        <v>156466</v>
      </c>
      <c r="CH7" s="295">
        <v>180036</v>
      </c>
      <c r="CI7" s="295">
        <v>178518</v>
      </c>
      <c r="CJ7" s="295">
        <v>193347</v>
      </c>
      <c r="CK7" s="295">
        <v>200491</v>
      </c>
      <c r="CL7" s="295">
        <v>168508</v>
      </c>
      <c r="CM7" s="295">
        <v>135963</v>
      </c>
      <c r="CN7" s="295">
        <v>147378</v>
      </c>
      <c r="CO7" s="296">
        <v>184900</v>
      </c>
    </row>
    <row r="8" spans="1:93" s="275" customFormat="1" ht="25" customHeight="1">
      <c r="A8" s="312"/>
      <c r="B8" s="312"/>
      <c r="C8" s="322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2044" t="s">
        <v>273</v>
      </c>
      <c r="R8" s="2045"/>
      <c r="S8" s="277">
        <v>2188104</v>
      </c>
      <c r="T8" s="285">
        <v>177788</v>
      </c>
      <c r="U8" s="285">
        <v>191232</v>
      </c>
      <c r="V8" s="285">
        <v>162853</v>
      </c>
      <c r="W8" s="285">
        <v>186187</v>
      </c>
      <c r="X8" s="285">
        <v>216297</v>
      </c>
      <c r="Y8" s="285">
        <v>177657</v>
      </c>
      <c r="Z8" s="285">
        <v>187591</v>
      </c>
      <c r="AA8" s="285">
        <v>185467</v>
      </c>
      <c r="AB8" s="285">
        <v>183711</v>
      </c>
      <c r="AC8" s="285">
        <v>164902</v>
      </c>
      <c r="AD8" s="285">
        <v>153984</v>
      </c>
      <c r="AE8" s="286">
        <v>200435</v>
      </c>
      <c r="AG8" s="313" t="s">
        <v>273</v>
      </c>
      <c r="AH8" s="285">
        <v>177788</v>
      </c>
      <c r="AI8" s="285">
        <v>191232</v>
      </c>
      <c r="AJ8" s="285">
        <v>162853</v>
      </c>
      <c r="AK8" s="285">
        <v>186187</v>
      </c>
      <c r="AL8" s="285">
        <v>216297</v>
      </c>
      <c r="AM8" s="285">
        <v>177657</v>
      </c>
      <c r="AN8" s="285">
        <v>187591</v>
      </c>
      <c r="AO8" s="285">
        <v>185467</v>
      </c>
      <c r="AP8" s="285">
        <v>183711</v>
      </c>
      <c r="AQ8" s="285">
        <v>164902</v>
      </c>
      <c r="AR8" s="285">
        <v>153984</v>
      </c>
      <c r="AS8" s="286">
        <v>200435</v>
      </c>
      <c r="AT8" s="298">
        <v>183261</v>
      </c>
      <c r="AU8" s="298">
        <v>200498</v>
      </c>
      <c r="AV8" s="298">
        <v>172841</v>
      </c>
      <c r="AW8" s="298">
        <v>184687</v>
      </c>
      <c r="AX8" s="298">
        <v>223080</v>
      </c>
      <c r="AY8" s="298">
        <v>179334</v>
      </c>
      <c r="AZ8" s="298">
        <v>187364</v>
      </c>
      <c r="BA8" s="298">
        <v>195462</v>
      </c>
      <c r="BB8" s="298">
        <v>189658</v>
      </c>
      <c r="BC8" s="298">
        <v>175574</v>
      </c>
      <c r="BD8" s="298">
        <v>160115</v>
      </c>
      <c r="BE8" s="299">
        <v>203478</v>
      </c>
      <c r="BF8" s="298">
        <v>190459</v>
      </c>
      <c r="BG8" s="298">
        <v>199765</v>
      </c>
      <c r="BH8" s="298">
        <v>179942</v>
      </c>
      <c r="BI8" s="298">
        <v>195551</v>
      </c>
      <c r="BJ8" s="298">
        <v>293561</v>
      </c>
      <c r="BK8" s="298">
        <v>224200</v>
      </c>
      <c r="BL8" s="298">
        <v>210054</v>
      </c>
      <c r="BM8" s="298">
        <v>212486</v>
      </c>
      <c r="BN8" s="298">
        <v>203760</v>
      </c>
      <c r="BO8" s="298">
        <v>188234</v>
      </c>
      <c r="BP8" s="298">
        <v>171808</v>
      </c>
      <c r="BQ8" s="299">
        <v>212837</v>
      </c>
      <c r="BR8" s="298">
        <v>206552</v>
      </c>
      <c r="BS8" s="298">
        <v>215718</v>
      </c>
      <c r="BT8" s="298">
        <v>188290</v>
      </c>
      <c r="BU8" s="298">
        <v>199785</v>
      </c>
      <c r="BV8" s="298">
        <v>229308</v>
      </c>
      <c r="BW8" s="298">
        <v>202424</v>
      </c>
      <c r="BX8" s="298">
        <v>206215</v>
      </c>
      <c r="BY8" s="298">
        <v>207602</v>
      </c>
      <c r="BZ8" s="298">
        <v>200786</v>
      </c>
      <c r="CA8" s="298">
        <v>193141</v>
      </c>
      <c r="CB8" s="298">
        <v>175377</v>
      </c>
      <c r="CC8" s="299">
        <v>187834</v>
      </c>
      <c r="CD8" s="298">
        <v>131505</v>
      </c>
      <c r="CE8" s="298">
        <v>123129</v>
      </c>
      <c r="CF8" s="298">
        <v>155281</v>
      </c>
      <c r="CG8" s="298">
        <v>175398</v>
      </c>
      <c r="CH8" s="298">
        <v>183183</v>
      </c>
      <c r="CI8" s="298">
        <v>180178</v>
      </c>
      <c r="CJ8" s="298">
        <v>182248</v>
      </c>
      <c r="CK8" s="298">
        <v>192040</v>
      </c>
      <c r="CL8" s="298">
        <v>175719</v>
      </c>
      <c r="CM8" s="298">
        <v>152990</v>
      </c>
      <c r="CN8" s="298">
        <v>162463</v>
      </c>
      <c r="CO8" s="299">
        <v>195088</v>
      </c>
    </row>
    <row r="9" spans="1:93" ht="15" customHeight="1">
      <c r="A9" s="312"/>
      <c r="B9" s="312"/>
      <c r="C9" s="322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278"/>
      <c r="R9" s="278"/>
      <c r="S9" s="279"/>
      <c r="T9" s="278"/>
      <c r="U9" s="278"/>
      <c r="V9" s="280"/>
      <c r="W9" s="280"/>
      <c r="X9" s="280"/>
      <c r="Y9" s="280"/>
      <c r="Z9" s="280"/>
      <c r="AA9" s="278"/>
      <c r="AB9" s="278"/>
      <c r="AC9" s="278"/>
      <c r="AD9" s="278"/>
      <c r="AE9" s="278"/>
      <c r="AG9" s="278"/>
    </row>
    <row r="10" spans="1:93" s="270" customFormat="1" ht="18" customHeight="1">
      <c r="A10" s="331"/>
      <c r="B10" s="331"/>
      <c r="C10" s="322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1657"/>
      <c r="R10" s="1658" t="s">
        <v>257</v>
      </c>
      <c r="S10" s="2052" t="s">
        <v>278</v>
      </c>
      <c r="T10" s="2050" t="s">
        <v>277</v>
      </c>
      <c r="U10" s="2050"/>
      <c r="V10" s="2050"/>
      <c r="W10" s="2050"/>
      <c r="X10" s="2050"/>
      <c r="Y10" s="2050"/>
      <c r="Z10" s="2050"/>
      <c r="AA10" s="2050"/>
      <c r="AB10" s="2051"/>
      <c r="AC10" s="2049" t="s">
        <v>279</v>
      </c>
      <c r="AD10" s="2050"/>
      <c r="AE10" s="2050"/>
      <c r="AG10" s="320"/>
    </row>
    <row r="11" spans="1:93" s="270" customFormat="1" ht="18" customHeight="1">
      <c r="A11" s="332"/>
      <c r="B11" s="333"/>
      <c r="C11" s="333"/>
      <c r="D11" s="333"/>
      <c r="E11" s="333"/>
      <c r="F11" s="333"/>
      <c r="G11" s="333"/>
      <c r="H11" s="333"/>
      <c r="I11" s="328"/>
      <c r="J11" s="328"/>
      <c r="K11" s="328"/>
      <c r="L11" s="328"/>
      <c r="M11" s="319"/>
      <c r="N11" s="319"/>
      <c r="O11" s="319"/>
      <c r="P11" s="319"/>
      <c r="Q11" s="271" t="s">
        <v>258</v>
      </c>
      <c r="R11" s="272"/>
      <c r="S11" s="2053"/>
      <c r="T11" s="273" t="s">
        <v>274</v>
      </c>
      <c r="U11" s="273" t="s">
        <v>895</v>
      </c>
      <c r="V11" s="273" t="s">
        <v>260</v>
      </c>
      <c r="W11" s="273" t="s">
        <v>261</v>
      </c>
      <c r="X11" s="273" t="s">
        <v>262</v>
      </c>
      <c r="Y11" s="273" t="s">
        <v>263</v>
      </c>
      <c r="Z11" s="273" t="s">
        <v>264</v>
      </c>
      <c r="AA11" s="273" t="s">
        <v>265</v>
      </c>
      <c r="AB11" s="273" t="s">
        <v>266</v>
      </c>
      <c r="AC11" s="273" t="s">
        <v>267</v>
      </c>
      <c r="AD11" s="273" t="s">
        <v>268</v>
      </c>
      <c r="AE11" s="274" t="s">
        <v>269</v>
      </c>
      <c r="AG11" s="321"/>
    </row>
    <row r="12" spans="1:93" s="275" customFormat="1" ht="25" customHeight="1">
      <c r="A12" s="323"/>
      <c r="B12" s="323"/>
      <c r="C12" s="334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2041" t="s">
        <v>270</v>
      </c>
      <c r="R12" s="2042"/>
      <c r="S12" s="1659">
        <v>6676674</v>
      </c>
      <c r="T12" s="1660">
        <v>543629</v>
      </c>
      <c r="U12" s="1660">
        <v>550234</v>
      </c>
      <c r="V12" s="1660">
        <v>546683</v>
      </c>
      <c r="W12" s="1660">
        <v>573056</v>
      </c>
      <c r="X12" s="1660">
        <v>586442</v>
      </c>
      <c r="Y12" s="1660">
        <v>553948</v>
      </c>
      <c r="Z12" s="1660">
        <v>566169</v>
      </c>
      <c r="AA12" s="1660">
        <v>571435</v>
      </c>
      <c r="AB12" s="1660">
        <v>567431</v>
      </c>
      <c r="AC12" s="1660">
        <v>511447</v>
      </c>
      <c r="AD12" s="1660">
        <v>503810</v>
      </c>
      <c r="AE12" s="1661">
        <v>602390</v>
      </c>
      <c r="AG12" s="1330"/>
    </row>
    <row r="13" spans="1:93" s="275" customFormat="1" ht="25" customHeight="1">
      <c r="A13" s="324"/>
      <c r="B13" s="324"/>
      <c r="C13" s="335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2039" t="s">
        <v>271</v>
      </c>
      <c r="R13" s="2039"/>
      <c r="S13" s="276">
        <v>3238866</v>
      </c>
      <c r="T13" s="283">
        <v>261620</v>
      </c>
      <c r="U13" s="283">
        <v>265568</v>
      </c>
      <c r="V13" s="283">
        <v>258746</v>
      </c>
      <c r="W13" s="283">
        <v>272767</v>
      </c>
      <c r="X13" s="283">
        <v>291635</v>
      </c>
      <c r="Y13" s="283">
        <v>268817</v>
      </c>
      <c r="Z13" s="283">
        <v>280171</v>
      </c>
      <c r="AA13" s="283">
        <v>276836</v>
      </c>
      <c r="AB13" s="283">
        <v>276986</v>
      </c>
      <c r="AC13" s="283">
        <v>252069</v>
      </c>
      <c r="AD13" s="283">
        <v>241310</v>
      </c>
      <c r="AE13" s="284">
        <v>292341</v>
      </c>
      <c r="AG13" s="1330"/>
    </row>
    <row r="14" spans="1:93" s="275" customFormat="1" ht="25" customHeight="1">
      <c r="A14" s="336"/>
      <c r="B14" s="336"/>
      <c r="C14" s="322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2040" t="s">
        <v>272</v>
      </c>
      <c r="R14" s="2039"/>
      <c r="S14" s="276">
        <v>2604944</v>
      </c>
      <c r="T14" s="283">
        <v>210826</v>
      </c>
      <c r="U14" s="283">
        <v>225866</v>
      </c>
      <c r="V14" s="283">
        <v>210586</v>
      </c>
      <c r="W14" s="283">
        <v>221062</v>
      </c>
      <c r="X14" s="283">
        <v>246290</v>
      </c>
      <c r="Y14" s="283">
        <v>220394</v>
      </c>
      <c r="Z14" s="283">
        <v>225418</v>
      </c>
      <c r="AA14" s="283">
        <v>231810</v>
      </c>
      <c r="AB14" s="283">
        <v>212583</v>
      </c>
      <c r="AC14" s="283">
        <v>190877</v>
      </c>
      <c r="AD14" s="283">
        <v>177400</v>
      </c>
      <c r="AE14" s="284">
        <v>231832</v>
      </c>
      <c r="AG14" s="1330"/>
    </row>
    <row r="15" spans="1:93" s="275" customFormat="1" ht="25" customHeight="1">
      <c r="A15" s="336"/>
      <c r="B15" s="336"/>
      <c r="C15" s="322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2044" t="s">
        <v>273</v>
      </c>
      <c r="R15" s="2045"/>
      <c r="S15" s="277">
        <v>2255352</v>
      </c>
      <c r="T15" s="285">
        <v>183261</v>
      </c>
      <c r="U15" s="285">
        <v>200498</v>
      </c>
      <c r="V15" s="285">
        <v>172841</v>
      </c>
      <c r="W15" s="285">
        <v>184687</v>
      </c>
      <c r="X15" s="285">
        <v>223080</v>
      </c>
      <c r="Y15" s="285">
        <v>179334</v>
      </c>
      <c r="Z15" s="285">
        <v>187364</v>
      </c>
      <c r="AA15" s="285">
        <v>195462</v>
      </c>
      <c r="AB15" s="285">
        <v>189658</v>
      </c>
      <c r="AC15" s="285">
        <v>175574</v>
      </c>
      <c r="AD15" s="285">
        <v>160115</v>
      </c>
      <c r="AE15" s="286">
        <v>203478</v>
      </c>
      <c r="AG15" s="331"/>
    </row>
    <row r="16" spans="1:93" ht="15" customHeight="1">
      <c r="A16" s="336"/>
      <c r="B16" s="336"/>
      <c r="C16" s="322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278"/>
      <c r="R16" s="278"/>
      <c r="S16" s="279"/>
      <c r="T16" s="278"/>
      <c r="U16" s="278"/>
      <c r="V16" s="280"/>
      <c r="W16" s="280"/>
      <c r="X16" s="280"/>
      <c r="Y16" s="280"/>
      <c r="Z16" s="280"/>
      <c r="AA16" s="278"/>
      <c r="AB16" s="278"/>
      <c r="AC16" s="278"/>
      <c r="AD16" s="278"/>
      <c r="AE16" s="278"/>
      <c r="AG16" s="280"/>
    </row>
    <row r="17" spans="1:40" s="270" customFormat="1" ht="18" customHeight="1">
      <c r="A17" s="337"/>
      <c r="B17" s="337"/>
      <c r="C17" s="322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1657"/>
      <c r="R17" s="1658" t="s">
        <v>257</v>
      </c>
      <c r="S17" s="2052" t="s">
        <v>747</v>
      </c>
      <c r="T17" s="2050" t="s">
        <v>279</v>
      </c>
      <c r="U17" s="2050"/>
      <c r="V17" s="2050"/>
      <c r="W17" s="2050"/>
      <c r="X17" s="2050"/>
      <c r="Y17" s="2050"/>
      <c r="Z17" s="2050"/>
      <c r="AA17" s="2050"/>
      <c r="AB17" s="2051"/>
      <c r="AC17" s="2049" t="s">
        <v>748</v>
      </c>
      <c r="AD17" s="2050"/>
      <c r="AE17" s="2050"/>
      <c r="AG17" s="320"/>
    </row>
    <row r="18" spans="1:40" s="270" customFormat="1" ht="18" customHeight="1">
      <c r="A18" s="332"/>
      <c r="B18" s="340"/>
      <c r="C18" s="340"/>
      <c r="D18" s="340"/>
      <c r="E18" s="340"/>
      <c r="F18" s="340"/>
      <c r="G18" s="340"/>
      <c r="H18" s="340"/>
      <c r="I18" s="287"/>
      <c r="J18" s="287"/>
      <c r="K18" s="287"/>
      <c r="L18" s="287"/>
      <c r="M18" s="319"/>
      <c r="N18" s="319"/>
      <c r="O18" s="319"/>
      <c r="P18" s="319"/>
      <c r="Q18" s="271" t="s">
        <v>258</v>
      </c>
      <c r="R18" s="272"/>
      <c r="S18" s="2056"/>
      <c r="T18" s="273" t="s">
        <v>274</v>
      </c>
      <c r="U18" s="273" t="s">
        <v>746</v>
      </c>
      <c r="V18" s="273" t="s">
        <v>260</v>
      </c>
      <c r="W18" s="273" t="s">
        <v>261</v>
      </c>
      <c r="X18" s="273" t="s">
        <v>262</v>
      </c>
      <c r="Y18" s="273" t="s">
        <v>263</v>
      </c>
      <c r="Z18" s="273" t="s">
        <v>264</v>
      </c>
      <c r="AA18" s="273" t="s">
        <v>265</v>
      </c>
      <c r="AB18" s="273" t="s">
        <v>266</v>
      </c>
      <c r="AC18" s="273" t="s">
        <v>267</v>
      </c>
      <c r="AD18" s="273" t="s">
        <v>268</v>
      </c>
      <c r="AE18" s="274" t="s">
        <v>269</v>
      </c>
      <c r="AG18" s="321"/>
    </row>
    <row r="19" spans="1:40" s="275" customFormat="1" ht="25" customHeight="1">
      <c r="A19"/>
      <c r="B19"/>
      <c r="C19" s="166"/>
      <c r="D19" s="300"/>
      <c r="E19" s="300"/>
      <c r="F19" s="300"/>
      <c r="G19" s="300"/>
      <c r="H19" s="300"/>
      <c r="I19"/>
      <c r="J19"/>
      <c r="K19"/>
      <c r="L19"/>
      <c r="M19"/>
      <c r="N19"/>
      <c r="O19"/>
      <c r="P19"/>
      <c r="Q19" s="2041" t="s">
        <v>270</v>
      </c>
      <c r="R19" s="2042"/>
      <c r="S19" s="1659">
        <v>6991145</v>
      </c>
      <c r="T19" s="1660">
        <v>566590</v>
      </c>
      <c r="U19" s="1660">
        <v>571819</v>
      </c>
      <c r="V19" s="1660">
        <v>570425</v>
      </c>
      <c r="W19" s="1660">
        <v>481783</v>
      </c>
      <c r="X19" s="1660">
        <v>651913</v>
      </c>
      <c r="Y19" s="1660">
        <v>579572</v>
      </c>
      <c r="Z19" s="1660">
        <v>628943</v>
      </c>
      <c r="AA19" s="1660">
        <v>613516</v>
      </c>
      <c r="AB19" s="1660">
        <v>600739</v>
      </c>
      <c r="AC19" s="1660">
        <v>553520</v>
      </c>
      <c r="AD19" s="1660">
        <v>541733</v>
      </c>
      <c r="AE19" s="1661">
        <v>630592</v>
      </c>
      <c r="AG19" s="1330"/>
    </row>
    <row r="20" spans="1:40" s="275" customFormat="1" ht="25" customHeight="1">
      <c r="A20"/>
      <c r="B20"/>
      <c r="C20" s="166"/>
      <c r="D20" s="300"/>
      <c r="E20" s="300"/>
      <c r="F20" s="300"/>
      <c r="G20" s="300"/>
      <c r="H20" s="300"/>
      <c r="I20"/>
      <c r="J20"/>
      <c r="K20"/>
      <c r="L20"/>
      <c r="M20"/>
      <c r="N20"/>
      <c r="O20"/>
      <c r="P20"/>
      <c r="Q20" s="2039" t="s">
        <v>271</v>
      </c>
      <c r="R20" s="2039"/>
      <c r="S20" s="276">
        <v>3330208</v>
      </c>
      <c r="T20" s="283">
        <v>268804</v>
      </c>
      <c r="U20" s="283">
        <v>267690</v>
      </c>
      <c r="V20" s="283">
        <v>262143</v>
      </c>
      <c r="W20" s="283">
        <v>241972</v>
      </c>
      <c r="X20" s="283">
        <v>324426</v>
      </c>
      <c r="Y20" s="283">
        <v>278191</v>
      </c>
      <c r="Z20" s="283">
        <v>298347</v>
      </c>
      <c r="AA20" s="283">
        <v>293188</v>
      </c>
      <c r="AB20" s="283">
        <v>287218</v>
      </c>
      <c r="AC20" s="283">
        <v>261436</v>
      </c>
      <c r="AD20" s="283">
        <v>249347</v>
      </c>
      <c r="AE20" s="284">
        <v>297446</v>
      </c>
      <c r="AG20" s="1330"/>
    </row>
    <row r="21" spans="1:40" s="275" customFormat="1" ht="12.75" customHeight="1">
      <c r="A21"/>
      <c r="B21"/>
      <c r="C21" s="166"/>
      <c r="D21" s="300"/>
      <c r="E21" s="300"/>
      <c r="F21" s="300"/>
      <c r="G21" s="300"/>
      <c r="H21" s="300"/>
      <c r="I21"/>
      <c r="J21"/>
      <c r="K21"/>
      <c r="L21"/>
      <c r="M21"/>
      <c r="N21"/>
      <c r="O21"/>
      <c r="P21"/>
      <c r="Q21" s="2040" t="s">
        <v>272</v>
      </c>
      <c r="R21" s="2039"/>
      <c r="S21" s="276">
        <v>2678252</v>
      </c>
      <c r="T21" s="283">
        <v>221819</v>
      </c>
      <c r="U21" s="283">
        <v>226276</v>
      </c>
      <c r="V21" s="283">
        <v>213702</v>
      </c>
      <c r="W21" s="283">
        <v>196836</v>
      </c>
      <c r="X21" s="283">
        <v>253997</v>
      </c>
      <c r="Y21" s="283">
        <v>226747</v>
      </c>
      <c r="Z21" s="283">
        <v>244493</v>
      </c>
      <c r="AA21" s="283">
        <v>239344</v>
      </c>
      <c r="AB21" s="283">
        <v>221994</v>
      </c>
      <c r="AC21" s="283">
        <v>205357</v>
      </c>
      <c r="AD21" s="283">
        <v>190916</v>
      </c>
      <c r="AE21" s="284">
        <v>236771</v>
      </c>
      <c r="AG21" s="1330"/>
    </row>
    <row r="22" spans="1:40" s="275" customFormat="1" ht="12" customHeight="1">
      <c r="A22"/>
      <c r="B22"/>
      <c r="C22" s="166"/>
      <c r="D22" s="300"/>
      <c r="E22" s="300"/>
      <c r="F22" s="300"/>
      <c r="G22" s="300"/>
      <c r="H22" s="300"/>
      <c r="I22"/>
      <c r="J22"/>
      <c r="K22"/>
      <c r="L22"/>
      <c r="M22"/>
      <c r="N22"/>
      <c r="O22"/>
      <c r="P22"/>
      <c r="Q22" s="2044" t="s">
        <v>273</v>
      </c>
      <c r="R22" s="2045"/>
      <c r="S22" s="277">
        <v>2482657</v>
      </c>
      <c r="T22" s="285">
        <v>190459</v>
      </c>
      <c r="U22" s="285">
        <v>199765</v>
      </c>
      <c r="V22" s="285">
        <v>179942</v>
      </c>
      <c r="W22" s="285">
        <v>195551</v>
      </c>
      <c r="X22" s="285">
        <v>293561</v>
      </c>
      <c r="Y22" s="285">
        <v>224200</v>
      </c>
      <c r="Z22" s="285">
        <v>210054</v>
      </c>
      <c r="AA22" s="285">
        <v>212486</v>
      </c>
      <c r="AB22" s="285">
        <v>203760</v>
      </c>
      <c r="AC22" s="285">
        <v>188234</v>
      </c>
      <c r="AD22" s="285">
        <v>171808</v>
      </c>
      <c r="AE22" s="286">
        <v>212837</v>
      </c>
      <c r="AG22" s="331"/>
    </row>
    <row r="23" spans="1:40" ht="15" customHeight="1">
      <c r="Q23" s="2046"/>
      <c r="R23" s="2047"/>
      <c r="S23" s="2047"/>
      <c r="T23" s="2047"/>
      <c r="U23" s="2047"/>
      <c r="V23" s="2047"/>
      <c r="W23" s="2047"/>
      <c r="X23" s="2047"/>
      <c r="Y23" s="287"/>
      <c r="Z23" s="287"/>
      <c r="AA23" s="287"/>
      <c r="AB23" s="287"/>
      <c r="AC23" s="2048"/>
      <c r="AD23" s="2048"/>
      <c r="AE23" s="2048"/>
      <c r="AG23" s="332"/>
    </row>
    <row r="24" spans="1:40" s="270" customFormat="1" ht="18" customHeight="1">
      <c r="A24"/>
      <c r="B24"/>
      <c r="C24" s="166"/>
      <c r="D24" s="300"/>
      <c r="E24" s="300"/>
      <c r="F24" s="300"/>
      <c r="G24" s="300"/>
      <c r="H24" s="300"/>
      <c r="I24"/>
      <c r="J24"/>
      <c r="K24"/>
      <c r="L24"/>
      <c r="M24"/>
      <c r="N24"/>
      <c r="O24" s="1490" t="s">
        <v>1015</v>
      </c>
      <c r="P24"/>
      <c r="Q24" s="1657"/>
      <c r="R24" s="1658" t="s">
        <v>257</v>
      </c>
      <c r="S24" s="2052" t="s">
        <v>817</v>
      </c>
      <c r="T24" s="1662" t="s">
        <v>896</v>
      </c>
      <c r="U24" s="2050" t="s">
        <v>897</v>
      </c>
      <c r="V24" s="2050"/>
      <c r="W24" s="2050"/>
      <c r="X24" s="2050"/>
      <c r="Y24" s="2050"/>
      <c r="Z24" s="2050"/>
      <c r="AA24" s="2050"/>
      <c r="AB24" s="2051"/>
      <c r="AC24" s="2049" t="s">
        <v>818</v>
      </c>
      <c r="AD24" s="2050"/>
      <c r="AE24" s="2050"/>
      <c r="AG24" s="320"/>
    </row>
    <row r="25" spans="1:40" s="270" customFormat="1" ht="18" customHeight="1">
      <c r="A25"/>
      <c r="B25"/>
      <c r="C25" s="166"/>
      <c r="D25" s="300"/>
      <c r="E25" s="300"/>
      <c r="F25" s="300"/>
      <c r="G25" s="300"/>
      <c r="H25" s="300"/>
      <c r="I25"/>
      <c r="J25"/>
      <c r="K25"/>
      <c r="L25"/>
      <c r="M25"/>
      <c r="O25" s="1473"/>
      <c r="P25" s="2"/>
      <c r="Q25" s="271" t="s">
        <v>258</v>
      </c>
      <c r="R25" s="272"/>
      <c r="S25" s="2056"/>
      <c r="T25" s="273" t="s">
        <v>274</v>
      </c>
      <c r="U25" s="273" t="s">
        <v>746</v>
      </c>
      <c r="V25" s="273" t="s">
        <v>260</v>
      </c>
      <c r="W25" s="273" t="s">
        <v>261</v>
      </c>
      <c r="X25" s="273" t="s">
        <v>262</v>
      </c>
      <c r="Y25" s="273" t="s">
        <v>263</v>
      </c>
      <c r="Z25" s="273" t="s">
        <v>264</v>
      </c>
      <c r="AA25" s="273" t="s">
        <v>265</v>
      </c>
      <c r="AB25" s="273" t="s">
        <v>266</v>
      </c>
      <c r="AC25" s="273" t="s">
        <v>267</v>
      </c>
      <c r="AD25" s="273" t="s">
        <v>268</v>
      </c>
      <c r="AE25" s="274" t="s">
        <v>269</v>
      </c>
      <c r="AG25" s="321"/>
    </row>
    <row r="26" spans="1:40" s="275" customFormat="1" ht="25" customHeight="1">
      <c r="A26" s="320"/>
      <c r="B26" s="320"/>
      <c r="C26" s="330"/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2041" t="s">
        <v>270</v>
      </c>
      <c r="R26" s="2042"/>
      <c r="S26" s="1659">
        <v>7009665</v>
      </c>
      <c r="T26" s="1660">
        <v>595230</v>
      </c>
      <c r="U26" s="1660">
        <v>585042</v>
      </c>
      <c r="V26" s="1660">
        <v>583753</v>
      </c>
      <c r="W26" s="1660">
        <v>605454</v>
      </c>
      <c r="X26" s="1660">
        <v>591003</v>
      </c>
      <c r="Y26" s="1660">
        <v>587281</v>
      </c>
      <c r="Z26" s="1660">
        <v>603383</v>
      </c>
      <c r="AA26" s="1660">
        <v>593009</v>
      </c>
      <c r="AB26" s="1660">
        <v>588217</v>
      </c>
      <c r="AC26" s="1660">
        <v>551371</v>
      </c>
      <c r="AD26" s="1660">
        <v>542984</v>
      </c>
      <c r="AE26" s="1661">
        <v>582938</v>
      </c>
      <c r="AG26" s="1330"/>
      <c r="AH26" s="1575"/>
      <c r="AI26" s="1576" t="s">
        <v>826</v>
      </c>
      <c r="AJ26" s="1576" t="s">
        <v>827</v>
      </c>
      <c r="AK26" s="1576" t="s">
        <v>828</v>
      </c>
      <c r="AL26" s="1576" t="s">
        <v>829</v>
      </c>
      <c r="AM26" s="1576" t="s">
        <v>893</v>
      </c>
    </row>
    <row r="27" spans="1:40" s="275" customFormat="1" ht="25" customHeight="1">
      <c r="A27" s="321"/>
      <c r="B27" s="321"/>
      <c r="C27" s="315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2039" t="s">
        <v>271</v>
      </c>
      <c r="R27" s="2039"/>
      <c r="S27" s="276">
        <v>3330991</v>
      </c>
      <c r="T27" s="283">
        <v>275869</v>
      </c>
      <c r="U27" s="283">
        <v>274253</v>
      </c>
      <c r="V27" s="283">
        <v>267479</v>
      </c>
      <c r="W27" s="283">
        <v>284090</v>
      </c>
      <c r="X27" s="283">
        <v>292266</v>
      </c>
      <c r="Y27" s="283">
        <v>284667</v>
      </c>
      <c r="Z27" s="283">
        <v>291948</v>
      </c>
      <c r="AA27" s="283">
        <v>285228</v>
      </c>
      <c r="AB27" s="283">
        <v>283577</v>
      </c>
      <c r="AC27" s="283">
        <v>263736</v>
      </c>
      <c r="AD27" s="283">
        <v>254628</v>
      </c>
      <c r="AE27" s="284">
        <v>273250</v>
      </c>
      <c r="AG27" s="1330"/>
      <c r="AH27" s="1575" t="s">
        <v>282</v>
      </c>
      <c r="AI27" s="1577">
        <v>58567</v>
      </c>
      <c r="AJ27" s="1577">
        <v>59089</v>
      </c>
      <c r="AK27" s="1577">
        <v>59578</v>
      </c>
      <c r="AL27" s="1577">
        <v>59899</v>
      </c>
      <c r="AM27" s="1577">
        <v>60483</v>
      </c>
    </row>
    <row r="28" spans="1:40" s="275" customFormat="1" ht="25" customHeight="1">
      <c r="A28" s="312"/>
      <c r="B28" s="312"/>
      <c r="C28" s="322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2040" t="s">
        <v>272</v>
      </c>
      <c r="R28" s="2039"/>
      <c r="S28" s="276">
        <v>2689007</v>
      </c>
      <c r="T28" s="283">
        <v>227865</v>
      </c>
      <c r="U28" s="283">
        <v>236850</v>
      </c>
      <c r="V28" s="283">
        <v>221326</v>
      </c>
      <c r="W28" s="283">
        <v>225154</v>
      </c>
      <c r="X28" s="283">
        <v>248584</v>
      </c>
      <c r="Y28" s="283">
        <v>236784</v>
      </c>
      <c r="Z28" s="283">
        <v>240437</v>
      </c>
      <c r="AA28" s="283">
        <v>239273</v>
      </c>
      <c r="AB28" s="283">
        <v>223212</v>
      </c>
      <c r="AC28" s="283">
        <v>208211</v>
      </c>
      <c r="AD28" s="283">
        <v>195575</v>
      </c>
      <c r="AE28" s="284">
        <v>185736</v>
      </c>
      <c r="AG28" s="1330"/>
      <c r="AH28" s="1578" t="s">
        <v>400</v>
      </c>
      <c r="AI28" s="1577">
        <v>63897</v>
      </c>
      <c r="AJ28" s="1577">
        <v>64528</v>
      </c>
      <c r="AK28" s="1577">
        <v>65365</v>
      </c>
      <c r="AL28" s="1577">
        <v>66589</v>
      </c>
      <c r="AM28" s="1577">
        <v>67106</v>
      </c>
    </row>
    <row r="29" spans="1:40" s="275" customFormat="1" ht="25" customHeight="1">
      <c r="A29" s="312"/>
      <c r="B29" s="312"/>
      <c r="C29" s="322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2044" t="s">
        <v>273</v>
      </c>
      <c r="R29" s="2045"/>
      <c r="S29" s="277">
        <v>2413032</v>
      </c>
      <c r="T29" s="285">
        <v>206552</v>
      </c>
      <c r="U29" s="285">
        <v>215718</v>
      </c>
      <c r="V29" s="285">
        <v>188290</v>
      </c>
      <c r="W29" s="285">
        <v>199785</v>
      </c>
      <c r="X29" s="285">
        <v>229308</v>
      </c>
      <c r="Y29" s="285">
        <v>202424</v>
      </c>
      <c r="Z29" s="285">
        <v>206215</v>
      </c>
      <c r="AA29" s="285">
        <v>207602</v>
      </c>
      <c r="AB29" s="285">
        <v>200786</v>
      </c>
      <c r="AC29" s="285">
        <v>193141</v>
      </c>
      <c r="AD29" s="285">
        <v>175377</v>
      </c>
      <c r="AE29" s="286">
        <v>187834</v>
      </c>
      <c r="AG29" s="331"/>
      <c r="AH29" s="1579" t="s">
        <v>283</v>
      </c>
      <c r="AI29" s="1580">
        <v>4398</v>
      </c>
      <c r="AJ29" s="1580">
        <v>4464</v>
      </c>
      <c r="AK29" s="1580">
        <v>4598</v>
      </c>
      <c r="AL29" s="1580">
        <v>4755</v>
      </c>
      <c r="AM29" s="1580">
        <v>4913</v>
      </c>
    </row>
    <row r="30" spans="1:40" ht="15" customHeight="1">
      <c r="A30" s="312"/>
      <c r="B30" s="312"/>
      <c r="C30" s="322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2046"/>
      <c r="R30" s="2047"/>
      <c r="S30" s="2047"/>
      <c r="T30" s="2047"/>
      <c r="U30" s="2047"/>
      <c r="V30" s="2047"/>
      <c r="W30" s="2047"/>
      <c r="X30" s="2047"/>
      <c r="Y30" s="287"/>
      <c r="Z30" s="287"/>
      <c r="AA30" s="287"/>
      <c r="AB30" s="287"/>
      <c r="AC30" s="2048"/>
      <c r="AD30" s="2048"/>
      <c r="AE30" s="2048"/>
      <c r="AG30" s="332"/>
      <c r="AH30" s="1579" t="s">
        <v>284</v>
      </c>
      <c r="AI30" s="1580">
        <v>13964</v>
      </c>
      <c r="AJ30" s="1580">
        <v>13324</v>
      </c>
      <c r="AK30" s="1580">
        <v>12742</v>
      </c>
      <c r="AL30" s="1580">
        <v>12221</v>
      </c>
      <c r="AM30" s="1580">
        <v>11653</v>
      </c>
    </row>
    <row r="31" spans="1:40" s="270" customFormat="1" ht="18" customHeight="1">
      <c r="A31" s="331"/>
      <c r="B31" s="331"/>
      <c r="C31" s="322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1663"/>
      <c r="R31" s="1664" t="s">
        <v>257</v>
      </c>
      <c r="S31" s="2077" t="s">
        <v>898</v>
      </c>
      <c r="T31" s="2065" t="s">
        <v>899</v>
      </c>
      <c r="U31" s="2066"/>
      <c r="V31" s="2066"/>
      <c r="W31" s="2066"/>
      <c r="X31" s="2066"/>
      <c r="Y31" s="2066"/>
      <c r="Z31" s="2066"/>
      <c r="AA31" s="2066"/>
      <c r="AB31" s="2067"/>
      <c r="AC31" s="2037" t="s">
        <v>900</v>
      </c>
      <c r="AD31" s="2038"/>
      <c r="AE31" s="2038"/>
      <c r="AG31" s="323"/>
      <c r="AH31" s="1579" t="s">
        <v>223</v>
      </c>
      <c r="AI31" s="1580">
        <v>17492</v>
      </c>
      <c r="AJ31" s="1580">
        <v>17378</v>
      </c>
      <c r="AK31" s="1580">
        <v>17288</v>
      </c>
      <c r="AL31" s="1580">
        <v>17758</v>
      </c>
      <c r="AM31" s="1580">
        <v>17888</v>
      </c>
    </row>
    <row r="32" spans="1:40" s="270" customFormat="1" ht="18" customHeight="1">
      <c r="A32" s="339"/>
      <c r="B32" s="339"/>
      <c r="C32" s="327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288" t="s">
        <v>258</v>
      </c>
      <c r="R32" s="289"/>
      <c r="S32" s="2078"/>
      <c r="T32" s="290" t="s">
        <v>274</v>
      </c>
      <c r="U32" s="290" t="s">
        <v>895</v>
      </c>
      <c r="V32" s="290" t="s">
        <v>260</v>
      </c>
      <c r="W32" s="290" t="s">
        <v>261</v>
      </c>
      <c r="X32" s="290" t="s">
        <v>262</v>
      </c>
      <c r="Y32" s="290" t="s">
        <v>263</v>
      </c>
      <c r="Z32" s="290" t="s">
        <v>264</v>
      </c>
      <c r="AA32" s="290" t="s">
        <v>265</v>
      </c>
      <c r="AB32" s="290" t="s">
        <v>266</v>
      </c>
      <c r="AC32" s="290" t="s">
        <v>267</v>
      </c>
      <c r="AD32" s="290" t="s">
        <v>268</v>
      </c>
      <c r="AE32" s="291" t="s">
        <v>269</v>
      </c>
      <c r="AG32" s="324"/>
      <c r="AH32" s="1649" t="s">
        <v>84</v>
      </c>
      <c r="AI32" s="1650">
        <f>SUM(AI27:AI31)</f>
        <v>158318</v>
      </c>
      <c r="AJ32" s="1650">
        <f>SUM(AJ27:AJ31)</f>
        <v>158783</v>
      </c>
      <c r="AK32" s="1650">
        <f>SUM(AK27:AK31)</f>
        <v>159571</v>
      </c>
      <c r="AL32" s="1650">
        <f>SUM(AL27:AL31)</f>
        <v>161222</v>
      </c>
      <c r="AM32" s="1650">
        <f>SUM(AM27:AM31)</f>
        <v>162043</v>
      </c>
      <c r="AN32" s="1656"/>
    </row>
    <row r="33" spans="1:37" s="275" customFormat="1" ht="25" customHeight="1">
      <c r="A33" s="320"/>
      <c r="B33" s="320"/>
      <c r="C33" s="330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2068" t="s">
        <v>270</v>
      </c>
      <c r="R33" s="2069"/>
      <c r="S33" s="1665">
        <v>6344149</v>
      </c>
      <c r="T33" s="1666">
        <v>457426</v>
      </c>
      <c r="U33" s="1666">
        <v>428071</v>
      </c>
      <c r="V33" s="1666">
        <v>525988</v>
      </c>
      <c r="W33" s="1666">
        <v>555211</v>
      </c>
      <c r="X33" s="1666">
        <v>555056</v>
      </c>
      <c r="Y33" s="1666">
        <v>560985</v>
      </c>
      <c r="Z33" s="1666">
        <v>578339</v>
      </c>
      <c r="AA33" s="1666">
        <v>560764</v>
      </c>
      <c r="AB33" s="1666">
        <v>541880</v>
      </c>
      <c r="AC33" s="1666">
        <v>479616</v>
      </c>
      <c r="AD33" s="1666">
        <v>504834</v>
      </c>
      <c r="AE33" s="1667">
        <v>595979</v>
      </c>
      <c r="AG33" s="1331"/>
    </row>
    <row r="34" spans="1:37" s="275" customFormat="1" ht="25" customHeight="1">
      <c r="A34" s="321"/>
      <c r="B34" s="321"/>
      <c r="C34" s="315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2070" t="s">
        <v>271</v>
      </c>
      <c r="R34" s="2070"/>
      <c r="S34" s="294">
        <v>2966470</v>
      </c>
      <c r="T34" s="295">
        <v>194329</v>
      </c>
      <c r="U34" s="295">
        <v>179261</v>
      </c>
      <c r="V34" s="295">
        <v>235159</v>
      </c>
      <c r="W34" s="295">
        <v>243896</v>
      </c>
      <c r="X34" s="295">
        <v>259182</v>
      </c>
      <c r="Y34" s="295">
        <v>268665</v>
      </c>
      <c r="Z34" s="295">
        <v>291992</v>
      </c>
      <c r="AA34" s="295">
        <v>275618</v>
      </c>
      <c r="AB34" s="295">
        <v>259976</v>
      </c>
      <c r="AC34" s="295">
        <v>229828</v>
      </c>
      <c r="AD34" s="295">
        <v>238911</v>
      </c>
      <c r="AE34" s="296">
        <v>289653</v>
      </c>
      <c r="AG34" s="1331"/>
    </row>
    <row r="35" spans="1:37" s="275" customFormat="1" ht="25" customHeight="1">
      <c r="A35" s="312"/>
      <c r="B35" s="312"/>
      <c r="C35" s="322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2071" t="s">
        <v>272</v>
      </c>
      <c r="R35" s="2070"/>
      <c r="S35" s="294">
        <v>1922322</v>
      </c>
      <c r="T35" s="295">
        <v>119945</v>
      </c>
      <c r="U35" s="295">
        <v>112463</v>
      </c>
      <c r="V35" s="295">
        <v>144307</v>
      </c>
      <c r="W35" s="295">
        <v>156466</v>
      </c>
      <c r="X35" s="295">
        <v>180036</v>
      </c>
      <c r="Y35" s="295">
        <v>178518</v>
      </c>
      <c r="Z35" s="295">
        <v>193347</v>
      </c>
      <c r="AA35" s="295">
        <v>200491</v>
      </c>
      <c r="AB35" s="295">
        <v>168508</v>
      </c>
      <c r="AC35" s="295">
        <v>135963</v>
      </c>
      <c r="AD35" s="295">
        <v>147378</v>
      </c>
      <c r="AE35" s="296">
        <v>184900</v>
      </c>
      <c r="AG35" s="1331"/>
    </row>
    <row r="36" spans="1:37" s="275" customFormat="1" ht="25" customHeight="1">
      <c r="A36" s="312"/>
      <c r="B36" s="312"/>
      <c r="C36" s="322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2072" t="s">
        <v>273</v>
      </c>
      <c r="R36" s="2073"/>
      <c r="S36" s="297">
        <v>2009222</v>
      </c>
      <c r="T36" s="298">
        <v>131505</v>
      </c>
      <c r="U36" s="298">
        <v>123129</v>
      </c>
      <c r="V36" s="298">
        <v>155281</v>
      </c>
      <c r="W36" s="298">
        <v>175398</v>
      </c>
      <c r="X36" s="298">
        <v>183183</v>
      </c>
      <c r="Y36" s="298">
        <v>180178</v>
      </c>
      <c r="Z36" s="298">
        <v>182248</v>
      </c>
      <c r="AA36" s="298">
        <v>192040</v>
      </c>
      <c r="AB36" s="298">
        <v>175719</v>
      </c>
      <c r="AC36" s="298">
        <v>152990</v>
      </c>
      <c r="AD36" s="298">
        <v>162463</v>
      </c>
      <c r="AE36" s="299">
        <v>195088</v>
      </c>
      <c r="AG36" s="337"/>
    </row>
    <row r="37" spans="1:37" s="287" customFormat="1" ht="18.75" customHeight="1">
      <c r="A37" s="312"/>
      <c r="B37" s="312"/>
      <c r="C37" s="322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2046" t="s">
        <v>280</v>
      </c>
      <c r="R37" s="2047"/>
      <c r="S37" s="2047"/>
      <c r="T37" s="2047"/>
      <c r="U37" s="2047"/>
      <c r="V37" s="2047"/>
      <c r="W37" s="2047"/>
      <c r="X37" s="2047"/>
      <c r="AC37" s="2048" t="s">
        <v>281</v>
      </c>
      <c r="AD37" s="2048"/>
      <c r="AE37" s="2048"/>
      <c r="AG37" s="332"/>
    </row>
    <row r="38" spans="1:37">
      <c r="A38" s="331"/>
      <c r="B38" s="331"/>
      <c r="C38" s="322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</row>
    <row r="39" spans="1:37">
      <c r="A39" s="339"/>
      <c r="B39" s="339"/>
      <c r="C39" s="327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</row>
    <row r="40" spans="1:37" ht="16.5">
      <c r="A40" s="320"/>
      <c r="B40" s="320"/>
      <c r="C40" s="330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2074" t="s">
        <v>391</v>
      </c>
      <c r="R40" s="2074"/>
      <c r="S40" s="2074"/>
      <c r="T40" s="2074"/>
      <c r="U40" s="2074"/>
      <c r="V40" s="2074"/>
      <c r="W40" s="2074"/>
      <c r="X40" s="2074"/>
      <c r="Y40" s="259"/>
      <c r="Z40" s="259"/>
      <c r="AA40" s="259"/>
      <c r="AB40" s="259"/>
      <c r="AC40" s="259"/>
      <c r="AD40" s="259"/>
    </row>
    <row r="41" spans="1:37" ht="13.5" thickBot="1">
      <c r="A41" s="321"/>
      <c r="B41" s="321"/>
      <c r="C41" s="315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1668"/>
      <c r="R41" s="1668"/>
      <c r="S41" s="1668"/>
      <c r="T41" s="1669"/>
      <c r="U41" s="1668"/>
      <c r="V41" s="1670"/>
      <c r="W41" s="1670"/>
      <c r="X41" s="1670"/>
      <c r="Y41" s="1668"/>
      <c r="Z41" s="1668"/>
      <c r="AA41" s="1668"/>
      <c r="AB41" s="1668"/>
      <c r="AC41" s="1668"/>
      <c r="AD41" s="1670" t="s">
        <v>392</v>
      </c>
    </row>
    <row r="42" spans="1:37" ht="24">
      <c r="A42" s="312"/>
      <c r="B42" s="312"/>
      <c r="C42" s="322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1671"/>
      <c r="R42" s="1671"/>
      <c r="S42" s="1672" t="s">
        <v>393</v>
      </c>
      <c r="T42" s="2079">
        <v>2017</v>
      </c>
      <c r="U42" s="2080"/>
      <c r="V42" s="2055"/>
      <c r="W42" s="2054">
        <v>2018</v>
      </c>
      <c r="X42" s="2055"/>
      <c r="Y42" s="2054">
        <v>2019</v>
      </c>
      <c r="Z42" s="2055"/>
      <c r="AA42" s="2054">
        <v>2020</v>
      </c>
      <c r="AB42" s="2055"/>
      <c r="AC42" s="2057">
        <v>2021</v>
      </c>
      <c r="AD42" s="2058"/>
      <c r="AF42" s="1575"/>
      <c r="AG42" s="1576" t="s">
        <v>826</v>
      </c>
      <c r="AH42" s="1576" t="s">
        <v>827</v>
      </c>
      <c r="AI42" s="1576" t="s">
        <v>828</v>
      </c>
      <c r="AJ42" s="1576" t="s">
        <v>829</v>
      </c>
      <c r="AK42" s="1576" t="s">
        <v>893</v>
      </c>
    </row>
    <row r="43" spans="1:37">
      <c r="A43" s="312"/>
      <c r="B43" s="312"/>
      <c r="C43" s="322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217" t="s">
        <v>217</v>
      </c>
      <c r="R43" s="260"/>
      <c r="S43" s="261"/>
      <c r="T43" s="2092" t="s">
        <v>901</v>
      </c>
      <c r="U43" s="2093"/>
      <c r="V43" s="2034"/>
      <c r="W43" s="2033" t="s">
        <v>902</v>
      </c>
      <c r="X43" s="2034"/>
      <c r="Y43" s="2033" t="s">
        <v>903</v>
      </c>
      <c r="Z43" s="2034"/>
      <c r="AA43" s="2033" t="s">
        <v>904</v>
      </c>
      <c r="AB43" s="2034"/>
      <c r="AC43" s="2035" t="s">
        <v>905</v>
      </c>
      <c r="AD43" s="2036"/>
      <c r="AF43" s="1575" t="s">
        <v>282</v>
      </c>
      <c r="AG43" s="1652">
        <f t="shared" ref="AG43:AK47" si="0">AI27/AG$48*100</f>
        <v>36.993266716355691</v>
      </c>
      <c r="AH43" s="1652">
        <f t="shared" si="0"/>
        <v>37.213681565406873</v>
      </c>
      <c r="AI43" s="1652">
        <f t="shared" si="0"/>
        <v>37.336358110182928</v>
      </c>
      <c r="AJ43" s="1652">
        <f t="shared" si="0"/>
        <v>37.153118060810556</v>
      </c>
      <c r="AK43" s="1652">
        <f t="shared" si="0"/>
        <v>37.32527785834624</v>
      </c>
    </row>
    <row r="44" spans="1:37" ht="17.25" customHeight="1">
      <c r="A44" s="332" t="s">
        <v>280</v>
      </c>
      <c r="B44" s="312"/>
      <c r="C44" s="322"/>
      <c r="D44" s="318"/>
      <c r="E44" s="318"/>
      <c r="F44" s="318"/>
      <c r="G44" s="318"/>
      <c r="H44" s="318"/>
      <c r="I44" s="318"/>
      <c r="J44" s="318"/>
      <c r="K44" s="318"/>
      <c r="L44" s="318"/>
      <c r="N44" s="319"/>
      <c r="O44" s="319" t="s">
        <v>1108</v>
      </c>
      <c r="P44" s="319"/>
      <c r="Q44" s="2075" t="s">
        <v>179</v>
      </c>
      <c r="R44" s="2075"/>
      <c r="S44" s="2076"/>
      <c r="T44" s="2030">
        <v>158318</v>
      </c>
      <c r="U44" s="2031"/>
      <c r="V44" s="2031"/>
      <c r="W44" s="2031">
        <v>158783</v>
      </c>
      <c r="X44" s="2031"/>
      <c r="Y44" s="2031">
        <v>159871</v>
      </c>
      <c r="Z44" s="2031"/>
      <c r="AA44" s="2031">
        <v>161222</v>
      </c>
      <c r="AB44" s="2031"/>
      <c r="AC44" s="2032">
        <v>162043</v>
      </c>
      <c r="AD44" s="2032"/>
      <c r="AF44" s="1578" t="s">
        <v>400</v>
      </c>
      <c r="AG44" s="1652">
        <f t="shared" si="0"/>
        <v>40.3599085385111</v>
      </c>
      <c r="AH44" s="1652">
        <f t="shared" si="0"/>
        <v>40.639111239868249</v>
      </c>
      <c r="AI44" s="1652">
        <f t="shared" si="0"/>
        <v>40.962956928263907</v>
      </c>
      <c r="AJ44" s="1652">
        <f t="shared" si="0"/>
        <v>41.302675813474586</v>
      </c>
      <c r="AK44" s="1652">
        <f t="shared" si="0"/>
        <v>41.41246459273156</v>
      </c>
    </row>
    <row r="45" spans="1:37" ht="13.5" customHeight="1">
      <c r="Q45" s="2059" t="s">
        <v>244</v>
      </c>
      <c r="R45" s="2059"/>
      <c r="S45" s="2060"/>
      <c r="T45" s="2025">
        <v>58567</v>
      </c>
      <c r="U45" s="2026"/>
      <c r="V45" s="2026"/>
      <c r="W45" s="2026">
        <v>59089</v>
      </c>
      <c r="X45" s="2028"/>
      <c r="Y45" s="2026">
        <v>59578</v>
      </c>
      <c r="Z45" s="2028"/>
      <c r="AA45" s="2026">
        <v>59899</v>
      </c>
      <c r="AB45" s="2028"/>
      <c r="AC45" s="2027">
        <v>60483</v>
      </c>
      <c r="AD45" s="2029"/>
      <c r="AF45" s="1579" t="s">
        <v>283</v>
      </c>
      <c r="AG45" s="1652">
        <f t="shared" si="0"/>
        <v>2.7779532333657575</v>
      </c>
      <c r="AH45" s="1652">
        <f t="shared" si="0"/>
        <v>2.81138409023636</v>
      </c>
      <c r="AI45" s="1652">
        <f t="shared" si="0"/>
        <v>2.8814759574108075</v>
      </c>
      <c r="AJ45" s="1652">
        <f t="shared" si="0"/>
        <v>2.9493493443822802</v>
      </c>
      <c r="AK45" s="1652">
        <f t="shared" si="0"/>
        <v>3.0319112828076498</v>
      </c>
    </row>
    <row r="46" spans="1:37" ht="13.5" customHeight="1">
      <c r="Q46" s="2059" t="s">
        <v>245</v>
      </c>
      <c r="R46" s="2059"/>
      <c r="S46" s="2060"/>
      <c r="T46" s="2021">
        <v>1</v>
      </c>
      <c r="U46" s="2022"/>
      <c r="V46" s="2022"/>
      <c r="W46" s="2022">
        <v>0</v>
      </c>
      <c r="X46" s="2022"/>
      <c r="Y46" s="2022">
        <v>0</v>
      </c>
      <c r="Z46" s="2022"/>
      <c r="AA46" s="2022">
        <v>1</v>
      </c>
      <c r="AB46" s="2022"/>
      <c r="AC46" s="2024">
        <v>1</v>
      </c>
      <c r="AD46" s="2024"/>
      <c r="AF46" s="1579" t="s">
        <v>284</v>
      </c>
      <c r="AG46" s="1652">
        <f t="shared" si="0"/>
        <v>8.8202225899771349</v>
      </c>
      <c r="AH46" s="1652">
        <f t="shared" si="0"/>
        <v>8.3913265273990287</v>
      </c>
      <c r="AI46" s="1652">
        <f t="shared" si="0"/>
        <v>7.9851602108152484</v>
      </c>
      <c r="AJ46" s="1652">
        <f t="shared" si="0"/>
        <v>7.5802309858456045</v>
      </c>
      <c r="AK46" s="1652">
        <f t="shared" si="0"/>
        <v>7.1913010744061756</v>
      </c>
    </row>
    <row r="47" spans="1:37" ht="13.5" customHeight="1">
      <c r="Q47" s="2059" t="s">
        <v>246</v>
      </c>
      <c r="R47" s="2059"/>
      <c r="S47" s="2060"/>
      <c r="T47" s="2025">
        <v>6906</v>
      </c>
      <c r="U47" s="2026"/>
      <c r="V47" s="2026"/>
      <c r="W47" s="2026">
        <v>6953</v>
      </c>
      <c r="X47" s="2026"/>
      <c r="Y47" s="2026">
        <v>7359</v>
      </c>
      <c r="Z47" s="2026"/>
      <c r="AA47" s="2026">
        <v>7663</v>
      </c>
      <c r="AB47" s="2026"/>
      <c r="AC47" s="2027">
        <v>7866</v>
      </c>
      <c r="AD47" s="2027"/>
      <c r="AE47" s="50"/>
      <c r="AF47" s="1579" t="s">
        <v>223</v>
      </c>
      <c r="AG47" s="1652">
        <f t="shared" si="0"/>
        <v>11.048648921790321</v>
      </c>
      <c r="AH47" s="1652">
        <f t="shared" si="0"/>
        <v>10.944496577089486</v>
      </c>
      <c r="AI47" s="1652">
        <f t="shared" si="0"/>
        <v>10.834048793327108</v>
      </c>
      <c r="AJ47" s="1652">
        <f t="shared" si="0"/>
        <v>11.014625795486968</v>
      </c>
      <c r="AK47" s="1652">
        <f t="shared" si="0"/>
        <v>11.039045191708375</v>
      </c>
    </row>
    <row r="48" spans="1:37" ht="13.5" customHeight="1">
      <c r="Q48" s="2059" t="s">
        <v>247</v>
      </c>
      <c r="R48" s="2059"/>
      <c r="S48" s="2060"/>
      <c r="T48" s="2025">
        <v>331</v>
      </c>
      <c r="U48" s="2026"/>
      <c r="V48" s="2026"/>
      <c r="W48" s="2026">
        <v>347</v>
      </c>
      <c r="X48" s="2026"/>
      <c r="Y48" s="2026">
        <v>365</v>
      </c>
      <c r="Z48" s="2026"/>
      <c r="AA48" s="2026">
        <v>389</v>
      </c>
      <c r="AB48" s="2026"/>
      <c r="AC48" s="2027">
        <v>404</v>
      </c>
      <c r="AD48" s="2027"/>
      <c r="AF48" s="1649" t="s">
        <v>885</v>
      </c>
      <c r="AG48" s="1650">
        <f>AI32</f>
        <v>158318</v>
      </c>
      <c r="AH48" s="1650">
        <f>AJ32</f>
        <v>158783</v>
      </c>
      <c r="AI48" s="1650">
        <f>AK32</f>
        <v>159571</v>
      </c>
      <c r="AJ48" s="1650">
        <f>AL32</f>
        <v>161222</v>
      </c>
      <c r="AK48" s="1650">
        <f>AM32</f>
        <v>162043</v>
      </c>
    </row>
    <row r="49" spans="17:36" ht="13.5" customHeight="1">
      <c r="Q49" s="2059" t="s">
        <v>248</v>
      </c>
      <c r="R49" s="2059"/>
      <c r="S49" s="2060"/>
      <c r="T49" s="2021">
        <v>361</v>
      </c>
      <c r="U49" s="2022"/>
      <c r="V49" s="2022"/>
      <c r="W49" s="2022">
        <v>367</v>
      </c>
      <c r="X49" s="2022"/>
      <c r="Y49" s="2022">
        <v>367</v>
      </c>
      <c r="Z49" s="2022"/>
      <c r="AA49" s="2022">
        <v>378</v>
      </c>
      <c r="AB49" s="2022"/>
      <c r="AC49" s="2024">
        <v>356</v>
      </c>
      <c r="AD49" s="2024"/>
      <c r="AE49" s="50"/>
      <c r="AF49" s="341"/>
      <c r="AG49" s="341"/>
      <c r="AH49" s="341"/>
      <c r="AI49" s="341"/>
      <c r="AJ49" s="341"/>
    </row>
    <row r="50" spans="17:36" ht="13.5" customHeight="1">
      <c r="Q50" s="2059" t="s">
        <v>249</v>
      </c>
      <c r="R50" s="2059"/>
      <c r="S50" s="2060"/>
      <c r="T50" s="2021">
        <v>1643</v>
      </c>
      <c r="U50" s="2022"/>
      <c r="V50" s="2022"/>
      <c r="W50" s="2022">
        <v>1666</v>
      </c>
      <c r="X50" s="2022"/>
      <c r="Y50" s="2022">
        <v>1686</v>
      </c>
      <c r="Z50" s="2022"/>
      <c r="AA50" s="2022">
        <v>1708</v>
      </c>
      <c r="AB50" s="2022"/>
      <c r="AC50" s="2024">
        <v>1772</v>
      </c>
      <c r="AD50" s="2024"/>
      <c r="AE50" s="265"/>
      <c r="AF50" s="341"/>
      <c r="AG50" s="341"/>
      <c r="AH50" s="341"/>
      <c r="AI50" s="341"/>
      <c r="AJ50" s="341"/>
    </row>
    <row r="51" spans="17:36" ht="13.5" customHeight="1">
      <c r="Q51" s="2061" t="s">
        <v>394</v>
      </c>
      <c r="R51" s="2061"/>
      <c r="S51" s="2062"/>
      <c r="T51" s="2021">
        <v>2350</v>
      </c>
      <c r="U51" s="2022"/>
      <c r="V51" s="2022"/>
      <c r="W51" s="2022">
        <v>2391</v>
      </c>
      <c r="X51" s="2022"/>
      <c r="Y51" s="2022">
        <v>2446</v>
      </c>
      <c r="Z51" s="2022"/>
      <c r="AA51" s="2022">
        <v>2492</v>
      </c>
      <c r="AB51" s="2022"/>
      <c r="AC51" s="2023">
        <v>2580</v>
      </c>
      <c r="AD51" s="2023"/>
      <c r="AE51" s="216"/>
      <c r="AF51" s="342"/>
      <c r="AG51" s="342"/>
      <c r="AH51" s="342"/>
      <c r="AI51" s="342"/>
      <c r="AJ51" s="342"/>
    </row>
    <row r="52" spans="17:36" ht="13.5" customHeight="1">
      <c r="Q52" s="2087" t="s">
        <v>250</v>
      </c>
      <c r="R52" s="2089" t="s">
        <v>251</v>
      </c>
      <c r="S52" s="2060"/>
      <c r="T52" s="2021">
        <v>48747</v>
      </c>
      <c r="U52" s="2022"/>
      <c r="V52" s="2022"/>
      <c r="W52" s="2022">
        <v>49506</v>
      </c>
      <c r="X52" s="2022"/>
      <c r="Y52" s="2022">
        <v>50371</v>
      </c>
      <c r="Z52" s="2022"/>
      <c r="AA52" s="2022">
        <v>51534</v>
      </c>
      <c r="AB52" s="2022"/>
      <c r="AC52" s="2023">
        <v>51890</v>
      </c>
      <c r="AD52" s="2023"/>
      <c r="AE52" s="216"/>
      <c r="AF52" s="342"/>
      <c r="AG52" s="342"/>
      <c r="AH52" s="342"/>
      <c r="AI52" s="342"/>
      <c r="AJ52" s="342"/>
    </row>
    <row r="53" spans="17:36" ht="13.5" customHeight="1">
      <c r="Q53" s="2088"/>
      <c r="R53" s="2089" t="s">
        <v>252</v>
      </c>
      <c r="S53" s="2060"/>
      <c r="T53" s="2021">
        <v>15145</v>
      </c>
      <c r="U53" s="2022"/>
      <c r="V53" s="2022"/>
      <c r="W53" s="2022">
        <v>15018</v>
      </c>
      <c r="X53" s="2022"/>
      <c r="Y53" s="2022">
        <v>14990</v>
      </c>
      <c r="Z53" s="2022"/>
      <c r="AA53" s="2022">
        <v>15051</v>
      </c>
      <c r="AB53" s="2022"/>
      <c r="AC53" s="2023">
        <v>15212</v>
      </c>
      <c r="AD53" s="2023"/>
      <c r="AE53" s="216"/>
      <c r="AF53" s="342"/>
      <c r="AG53" s="342"/>
      <c r="AH53" s="342"/>
      <c r="AI53" s="342"/>
      <c r="AJ53" s="342"/>
    </row>
    <row r="54" spans="17:36" ht="13.5" customHeight="1">
      <c r="Q54" s="2088"/>
      <c r="R54" s="2089" t="s">
        <v>395</v>
      </c>
      <c r="S54" s="2060"/>
      <c r="T54" s="2021">
        <v>5</v>
      </c>
      <c r="U54" s="2022"/>
      <c r="V54" s="2022"/>
      <c r="W54" s="2022">
        <v>4</v>
      </c>
      <c r="X54" s="2022"/>
      <c r="Y54" s="2022">
        <v>4</v>
      </c>
      <c r="Z54" s="2022"/>
      <c r="AA54" s="2022">
        <v>4</v>
      </c>
      <c r="AB54" s="2022"/>
      <c r="AC54" s="2023">
        <v>4</v>
      </c>
      <c r="AD54" s="2023"/>
    </row>
    <row r="55" spans="17:36" ht="13.5" customHeight="1">
      <c r="Q55" s="2088"/>
      <c r="R55" s="2090" t="s">
        <v>396</v>
      </c>
      <c r="S55" s="2091"/>
      <c r="T55" s="2021">
        <v>2048</v>
      </c>
      <c r="U55" s="2022"/>
      <c r="V55" s="2022"/>
      <c r="W55" s="2022">
        <v>2073</v>
      </c>
      <c r="X55" s="2022"/>
      <c r="Y55" s="2022">
        <v>2152</v>
      </c>
      <c r="Z55" s="2022"/>
      <c r="AA55" s="2022">
        <v>2263</v>
      </c>
      <c r="AB55" s="2022"/>
      <c r="AC55" s="2023">
        <v>2333</v>
      </c>
      <c r="AD55" s="2023"/>
    </row>
    <row r="56" spans="17:36" ht="13.5" customHeight="1">
      <c r="Q56" s="2059" t="s">
        <v>253</v>
      </c>
      <c r="R56" s="2059"/>
      <c r="S56" s="2060"/>
      <c r="T56" s="2021">
        <v>8250</v>
      </c>
      <c r="U56" s="2022"/>
      <c r="V56" s="2022"/>
      <c r="W56" s="2022">
        <v>8045</v>
      </c>
      <c r="X56" s="2022"/>
      <c r="Y56" s="2022">
        <v>7811</v>
      </c>
      <c r="Z56" s="2022"/>
      <c r="AA56" s="2022">
        <v>7619</v>
      </c>
      <c r="AB56" s="2022"/>
      <c r="AC56" s="2023">
        <v>7489</v>
      </c>
      <c r="AD56" s="2023"/>
    </row>
    <row r="57" spans="17:36" ht="13.5" customHeight="1">
      <c r="Q57" s="2081" t="s">
        <v>397</v>
      </c>
      <c r="R57" s="2083" t="s">
        <v>398</v>
      </c>
      <c r="S57" s="2084"/>
      <c r="T57" s="2021">
        <v>1768</v>
      </c>
      <c r="U57" s="2022"/>
      <c r="V57" s="2022"/>
      <c r="W57" s="2022">
        <v>1846</v>
      </c>
      <c r="X57" s="2022"/>
      <c r="Y57" s="2022">
        <v>1944</v>
      </c>
      <c r="Z57" s="2022"/>
      <c r="AA57" s="2022">
        <v>2044</v>
      </c>
      <c r="AB57" s="2022"/>
      <c r="AC57" s="2023">
        <v>2138</v>
      </c>
      <c r="AD57" s="2023"/>
    </row>
    <row r="58" spans="17:36" ht="13.5" customHeight="1">
      <c r="Q58" s="2082"/>
      <c r="R58" s="2083" t="s">
        <v>254</v>
      </c>
      <c r="S58" s="2084"/>
      <c r="T58" s="2021">
        <v>603</v>
      </c>
      <c r="U58" s="2022"/>
      <c r="V58" s="2022"/>
      <c r="W58" s="2022">
        <v>576</v>
      </c>
      <c r="X58" s="2022"/>
      <c r="Y58" s="2022">
        <v>559</v>
      </c>
      <c r="Z58" s="2022"/>
      <c r="AA58" s="2022">
        <v>578</v>
      </c>
      <c r="AB58" s="2022"/>
      <c r="AC58" s="2023">
        <v>579</v>
      </c>
      <c r="AD58" s="2023"/>
    </row>
    <row r="59" spans="17:36" ht="14.25" customHeight="1" thickBot="1">
      <c r="Q59" s="2082"/>
      <c r="R59" s="2085" t="s">
        <v>399</v>
      </c>
      <c r="S59" s="2086"/>
      <c r="T59" s="2094">
        <v>11593</v>
      </c>
      <c r="U59" s="2019"/>
      <c r="V59" s="2019"/>
      <c r="W59" s="2019">
        <v>10902</v>
      </c>
      <c r="X59" s="2019"/>
      <c r="Y59" s="2019">
        <v>10239</v>
      </c>
      <c r="Z59" s="2019"/>
      <c r="AA59" s="2019">
        <v>9599</v>
      </c>
      <c r="AB59" s="2019"/>
      <c r="AC59" s="2020">
        <v>8936</v>
      </c>
      <c r="AD59" s="2020"/>
    </row>
    <row r="60" spans="17:36">
      <c r="Q60" s="262"/>
      <c r="R60" s="263"/>
      <c r="S60" s="263"/>
      <c r="T60" s="263"/>
      <c r="U60" s="263"/>
      <c r="V60" s="263"/>
      <c r="W60" s="263"/>
      <c r="X60" s="1673"/>
      <c r="Y60" s="1674"/>
      <c r="Z60" s="1674"/>
      <c r="AA60" s="1674"/>
      <c r="AB60" s="1674"/>
      <c r="AC60" s="1675"/>
      <c r="AD60" s="1675" t="s">
        <v>255</v>
      </c>
    </row>
  </sheetData>
  <mergeCells count="154">
    <mergeCell ref="S31:S32"/>
    <mergeCell ref="T42:V42"/>
    <mergeCell ref="Q56:S56"/>
    <mergeCell ref="Q57:Q59"/>
    <mergeCell ref="R57:S57"/>
    <mergeCell ref="R58:S58"/>
    <mergeCell ref="R59:S59"/>
    <mergeCell ref="Q52:Q55"/>
    <mergeCell ref="R52:S52"/>
    <mergeCell ref="R53:S53"/>
    <mergeCell ref="R54:S54"/>
    <mergeCell ref="R55:S55"/>
    <mergeCell ref="T43:V43"/>
    <mergeCell ref="T45:V45"/>
    <mergeCell ref="T47:V47"/>
    <mergeCell ref="T49:V49"/>
    <mergeCell ref="T51:V51"/>
    <mergeCell ref="T53:V53"/>
    <mergeCell ref="T55:V55"/>
    <mergeCell ref="T57:V57"/>
    <mergeCell ref="T59:V59"/>
    <mergeCell ref="AA42:AB42"/>
    <mergeCell ref="AC42:AD42"/>
    <mergeCell ref="Q47:S47"/>
    <mergeCell ref="Q48:S48"/>
    <mergeCell ref="Q49:S49"/>
    <mergeCell ref="Q50:S50"/>
    <mergeCell ref="Q51:S51"/>
    <mergeCell ref="Q1:AE1"/>
    <mergeCell ref="AD2:AE2"/>
    <mergeCell ref="S3:S4"/>
    <mergeCell ref="T3:AB3"/>
    <mergeCell ref="AC3:AE3"/>
    <mergeCell ref="Q46:S46"/>
    <mergeCell ref="T31:AB31"/>
    <mergeCell ref="AC31:AE31"/>
    <mergeCell ref="Q33:R33"/>
    <mergeCell ref="Q34:R34"/>
    <mergeCell ref="Q35:R35"/>
    <mergeCell ref="Q36:R36"/>
    <mergeCell ref="Q37:X37"/>
    <mergeCell ref="AC37:AE37"/>
    <mergeCell ref="Q40:X40"/>
    <mergeCell ref="Q44:S44"/>
    <mergeCell ref="Q45:S45"/>
    <mergeCell ref="S24:S25"/>
    <mergeCell ref="Q28:R28"/>
    <mergeCell ref="Q21:R21"/>
    <mergeCell ref="T10:AB10"/>
    <mergeCell ref="AC10:AE10"/>
    <mergeCell ref="Q12:R12"/>
    <mergeCell ref="Q13:R13"/>
    <mergeCell ref="Q15:R15"/>
    <mergeCell ref="S17:S18"/>
    <mergeCell ref="T17:AB17"/>
    <mergeCell ref="AC17:AE17"/>
    <mergeCell ref="Q19:R19"/>
    <mergeCell ref="Q20:R20"/>
    <mergeCell ref="W43:X43"/>
    <mergeCell ref="Y43:Z43"/>
    <mergeCell ref="AA43:AB43"/>
    <mergeCell ref="AC43:AD43"/>
    <mergeCell ref="BO3:CC3"/>
    <mergeCell ref="Q6:R6"/>
    <mergeCell ref="Q7:R7"/>
    <mergeCell ref="Q5:R5"/>
    <mergeCell ref="BF3:BN3"/>
    <mergeCell ref="Q29:R29"/>
    <mergeCell ref="Q30:X30"/>
    <mergeCell ref="AC30:AE30"/>
    <mergeCell ref="AC24:AE24"/>
    <mergeCell ref="U24:AB24"/>
    <mergeCell ref="Q8:R8"/>
    <mergeCell ref="S10:S11"/>
    <mergeCell ref="Q14:R14"/>
    <mergeCell ref="Q26:R26"/>
    <mergeCell ref="Q27:R27"/>
    <mergeCell ref="Q22:R22"/>
    <mergeCell ref="Q23:X23"/>
    <mergeCell ref="W42:X42"/>
    <mergeCell ref="Y42:Z42"/>
    <mergeCell ref="AC23:AE23"/>
    <mergeCell ref="W45:X45"/>
    <mergeCell ref="Y45:Z45"/>
    <mergeCell ref="AA45:AB45"/>
    <mergeCell ref="AC45:AD45"/>
    <mergeCell ref="T44:V44"/>
    <mergeCell ref="W44:X44"/>
    <mergeCell ref="Y44:Z44"/>
    <mergeCell ref="AA44:AB44"/>
    <mergeCell ref="AC44:AD44"/>
    <mergeCell ref="W47:X47"/>
    <mergeCell ref="Y47:Z47"/>
    <mergeCell ref="AA47:AB47"/>
    <mergeCell ref="AC47:AD47"/>
    <mergeCell ref="T46:V46"/>
    <mergeCell ref="W46:X46"/>
    <mergeCell ref="Y46:Z46"/>
    <mergeCell ref="AA46:AB46"/>
    <mergeCell ref="AC46:AD46"/>
    <mergeCell ref="W49:X49"/>
    <mergeCell ref="Y49:Z49"/>
    <mergeCell ref="AA49:AB49"/>
    <mergeCell ref="AC49:AD49"/>
    <mergeCell ref="T48:V48"/>
    <mergeCell ref="W48:X48"/>
    <mergeCell ref="Y48:Z48"/>
    <mergeCell ref="AA48:AB48"/>
    <mergeCell ref="AC48:AD48"/>
    <mergeCell ref="W51:X51"/>
    <mergeCell ref="Y51:Z51"/>
    <mergeCell ref="AA51:AB51"/>
    <mergeCell ref="AC51:AD51"/>
    <mergeCell ref="T50:V50"/>
    <mergeCell ref="W50:X50"/>
    <mergeCell ref="Y50:Z50"/>
    <mergeCell ref="AA50:AB50"/>
    <mergeCell ref="AC50:AD50"/>
    <mergeCell ref="W53:X53"/>
    <mergeCell ref="Y53:Z53"/>
    <mergeCell ref="AA53:AB53"/>
    <mergeCell ref="AC53:AD53"/>
    <mergeCell ref="T52:V52"/>
    <mergeCell ref="W52:X52"/>
    <mergeCell ref="Y52:Z52"/>
    <mergeCell ref="AA52:AB52"/>
    <mergeCell ref="AC52:AD52"/>
    <mergeCell ref="W55:X55"/>
    <mergeCell ref="Y55:Z55"/>
    <mergeCell ref="AA55:AB55"/>
    <mergeCell ref="AC55:AD55"/>
    <mergeCell ref="T54:V54"/>
    <mergeCell ref="W54:X54"/>
    <mergeCell ref="Y54:Z54"/>
    <mergeCell ref="AA54:AB54"/>
    <mergeCell ref="AC54:AD54"/>
    <mergeCell ref="W57:X57"/>
    <mergeCell ref="Y57:Z57"/>
    <mergeCell ref="AA57:AB57"/>
    <mergeCell ref="AC57:AD57"/>
    <mergeCell ref="T56:V56"/>
    <mergeCell ref="W56:X56"/>
    <mergeCell ref="Y56:Z56"/>
    <mergeCell ref="AA56:AB56"/>
    <mergeCell ref="AC56:AD56"/>
    <mergeCell ref="W59:X59"/>
    <mergeCell ref="Y59:Z59"/>
    <mergeCell ref="AA59:AB59"/>
    <mergeCell ref="AC59:AD59"/>
    <mergeCell ref="T58:V58"/>
    <mergeCell ref="W58:X58"/>
    <mergeCell ref="Y58:Z58"/>
    <mergeCell ref="AA58:AB58"/>
    <mergeCell ref="AC58:AD58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topLeftCell="A25" zoomScaleNormal="100" zoomScaleSheetLayoutView="100" workbookViewId="0">
      <selection activeCell="H64" sqref="H64"/>
    </sheetView>
  </sheetViews>
  <sheetFormatPr defaultRowHeight="12"/>
  <cols>
    <col min="1" max="1" width="9" style="450" customWidth="1"/>
    <col min="2" max="2" width="9.36328125" style="456" customWidth="1"/>
    <col min="3" max="8" width="11.6328125" style="450" customWidth="1"/>
    <col min="9" max="9" width="17.36328125" style="410" customWidth="1"/>
    <col min="10" max="14" width="11.6328125" style="410" customWidth="1"/>
    <col min="15" max="17" width="9" style="410"/>
    <col min="18" max="262" width="9" style="173"/>
    <col min="263" max="263" width="9" style="173" customWidth="1"/>
    <col min="264" max="264" width="9.36328125" style="173" customWidth="1"/>
    <col min="265" max="270" width="11.6328125" style="173" customWidth="1"/>
    <col min="271" max="518" width="9" style="173"/>
    <col min="519" max="519" width="9" style="173" customWidth="1"/>
    <col min="520" max="520" width="9.36328125" style="173" customWidth="1"/>
    <col min="521" max="526" width="11.6328125" style="173" customWidth="1"/>
    <col min="527" max="774" width="9" style="173"/>
    <col min="775" max="775" width="9" style="173" customWidth="1"/>
    <col min="776" max="776" width="9.36328125" style="173" customWidth="1"/>
    <col min="777" max="782" width="11.6328125" style="173" customWidth="1"/>
    <col min="783" max="1030" width="9" style="173"/>
    <col min="1031" max="1031" width="9" style="173" customWidth="1"/>
    <col min="1032" max="1032" width="9.36328125" style="173" customWidth="1"/>
    <col min="1033" max="1038" width="11.6328125" style="173" customWidth="1"/>
    <col min="1039" max="1286" width="9" style="173"/>
    <col min="1287" max="1287" width="9" style="173" customWidth="1"/>
    <col min="1288" max="1288" width="9.36328125" style="173" customWidth="1"/>
    <col min="1289" max="1294" width="11.6328125" style="173" customWidth="1"/>
    <col min="1295" max="1542" width="9" style="173"/>
    <col min="1543" max="1543" width="9" style="173" customWidth="1"/>
    <col min="1544" max="1544" width="9.36328125" style="173" customWidth="1"/>
    <col min="1545" max="1550" width="11.6328125" style="173" customWidth="1"/>
    <col min="1551" max="1798" width="9" style="173"/>
    <col min="1799" max="1799" width="9" style="173" customWidth="1"/>
    <col min="1800" max="1800" width="9.36328125" style="173" customWidth="1"/>
    <col min="1801" max="1806" width="11.6328125" style="173" customWidth="1"/>
    <col min="1807" max="2054" width="9" style="173"/>
    <col min="2055" max="2055" width="9" style="173" customWidth="1"/>
    <col min="2056" max="2056" width="9.36328125" style="173" customWidth="1"/>
    <col min="2057" max="2062" width="11.6328125" style="173" customWidth="1"/>
    <col min="2063" max="2310" width="9" style="173"/>
    <col min="2311" max="2311" width="9" style="173" customWidth="1"/>
    <col min="2312" max="2312" width="9.36328125" style="173" customWidth="1"/>
    <col min="2313" max="2318" width="11.6328125" style="173" customWidth="1"/>
    <col min="2319" max="2566" width="9" style="173"/>
    <col min="2567" max="2567" width="9" style="173" customWidth="1"/>
    <col min="2568" max="2568" width="9.36328125" style="173" customWidth="1"/>
    <col min="2569" max="2574" width="11.6328125" style="173" customWidth="1"/>
    <col min="2575" max="2822" width="9" style="173"/>
    <col min="2823" max="2823" width="9" style="173" customWidth="1"/>
    <col min="2824" max="2824" width="9.36328125" style="173" customWidth="1"/>
    <col min="2825" max="2830" width="11.6328125" style="173" customWidth="1"/>
    <col min="2831" max="3078" width="9" style="173"/>
    <col min="3079" max="3079" width="9" style="173" customWidth="1"/>
    <col min="3080" max="3080" width="9.36328125" style="173" customWidth="1"/>
    <col min="3081" max="3086" width="11.6328125" style="173" customWidth="1"/>
    <col min="3087" max="3334" width="9" style="173"/>
    <col min="3335" max="3335" width="9" style="173" customWidth="1"/>
    <col min="3336" max="3336" width="9.36328125" style="173" customWidth="1"/>
    <col min="3337" max="3342" width="11.6328125" style="173" customWidth="1"/>
    <col min="3343" max="3590" width="9" style="173"/>
    <col min="3591" max="3591" width="9" style="173" customWidth="1"/>
    <col min="3592" max="3592" width="9.36328125" style="173" customWidth="1"/>
    <col min="3593" max="3598" width="11.6328125" style="173" customWidth="1"/>
    <col min="3599" max="3846" width="9" style="173"/>
    <col min="3847" max="3847" width="9" style="173" customWidth="1"/>
    <col min="3848" max="3848" width="9.36328125" style="173" customWidth="1"/>
    <col min="3849" max="3854" width="11.6328125" style="173" customWidth="1"/>
    <col min="3855" max="4102" width="9" style="173"/>
    <col min="4103" max="4103" width="9" style="173" customWidth="1"/>
    <col min="4104" max="4104" width="9.36328125" style="173" customWidth="1"/>
    <col min="4105" max="4110" width="11.6328125" style="173" customWidth="1"/>
    <col min="4111" max="4358" width="9" style="173"/>
    <col min="4359" max="4359" width="9" style="173" customWidth="1"/>
    <col min="4360" max="4360" width="9.36328125" style="173" customWidth="1"/>
    <col min="4361" max="4366" width="11.6328125" style="173" customWidth="1"/>
    <col min="4367" max="4614" width="9" style="173"/>
    <col min="4615" max="4615" width="9" style="173" customWidth="1"/>
    <col min="4616" max="4616" width="9.36328125" style="173" customWidth="1"/>
    <col min="4617" max="4622" width="11.6328125" style="173" customWidth="1"/>
    <col min="4623" max="4870" width="9" style="173"/>
    <col min="4871" max="4871" width="9" style="173" customWidth="1"/>
    <col min="4872" max="4872" width="9.36328125" style="173" customWidth="1"/>
    <col min="4873" max="4878" width="11.6328125" style="173" customWidth="1"/>
    <col min="4879" max="5126" width="9" style="173"/>
    <col min="5127" max="5127" width="9" style="173" customWidth="1"/>
    <col min="5128" max="5128" width="9.36328125" style="173" customWidth="1"/>
    <col min="5129" max="5134" width="11.6328125" style="173" customWidth="1"/>
    <col min="5135" max="5382" width="9" style="173"/>
    <col min="5383" max="5383" width="9" style="173" customWidth="1"/>
    <col min="5384" max="5384" width="9.36328125" style="173" customWidth="1"/>
    <col min="5385" max="5390" width="11.6328125" style="173" customWidth="1"/>
    <col min="5391" max="5638" width="9" style="173"/>
    <col min="5639" max="5639" width="9" style="173" customWidth="1"/>
    <col min="5640" max="5640" width="9.36328125" style="173" customWidth="1"/>
    <col min="5641" max="5646" width="11.6328125" style="173" customWidth="1"/>
    <col min="5647" max="5894" width="9" style="173"/>
    <col min="5895" max="5895" width="9" style="173" customWidth="1"/>
    <col min="5896" max="5896" width="9.36328125" style="173" customWidth="1"/>
    <col min="5897" max="5902" width="11.6328125" style="173" customWidth="1"/>
    <col min="5903" max="6150" width="9" style="173"/>
    <col min="6151" max="6151" width="9" style="173" customWidth="1"/>
    <col min="6152" max="6152" width="9.36328125" style="173" customWidth="1"/>
    <col min="6153" max="6158" width="11.6328125" style="173" customWidth="1"/>
    <col min="6159" max="6406" width="9" style="173"/>
    <col min="6407" max="6407" width="9" style="173" customWidth="1"/>
    <col min="6408" max="6408" width="9.36328125" style="173" customWidth="1"/>
    <col min="6409" max="6414" width="11.6328125" style="173" customWidth="1"/>
    <col min="6415" max="6662" width="9" style="173"/>
    <col min="6663" max="6663" width="9" style="173" customWidth="1"/>
    <col min="6664" max="6664" width="9.36328125" style="173" customWidth="1"/>
    <col min="6665" max="6670" width="11.6328125" style="173" customWidth="1"/>
    <col min="6671" max="6918" width="9" style="173"/>
    <col min="6919" max="6919" width="9" style="173" customWidth="1"/>
    <col min="6920" max="6920" width="9.36328125" style="173" customWidth="1"/>
    <col min="6921" max="6926" width="11.6328125" style="173" customWidth="1"/>
    <col min="6927" max="7174" width="9" style="173"/>
    <col min="7175" max="7175" width="9" style="173" customWidth="1"/>
    <col min="7176" max="7176" width="9.36328125" style="173" customWidth="1"/>
    <col min="7177" max="7182" width="11.6328125" style="173" customWidth="1"/>
    <col min="7183" max="7430" width="9" style="173"/>
    <col min="7431" max="7431" width="9" style="173" customWidth="1"/>
    <col min="7432" max="7432" width="9.36328125" style="173" customWidth="1"/>
    <col min="7433" max="7438" width="11.6328125" style="173" customWidth="1"/>
    <col min="7439" max="7686" width="9" style="173"/>
    <col min="7687" max="7687" width="9" style="173" customWidth="1"/>
    <col min="7688" max="7688" width="9.36328125" style="173" customWidth="1"/>
    <col min="7689" max="7694" width="11.6328125" style="173" customWidth="1"/>
    <col min="7695" max="7942" width="9" style="173"/>
    <col min="7943" max="7943" width="9" style="173" customWidth="1"/>
    <col min="7944" max="7944" width="9.36328125" style="173" customWidth="1"/>
    <col min="7945" max="7950" width="11.6328125" style="173" customWidth="1"/>
    <col min="7951" max="8198" width="9" style="173"/>
    <col min="8199" max="8199" width="9" style="173" customWidth="1"/>
    <col min="8200" max="8200" width="9.36328125" style="173" customWidth="1"/>
    <col min="8201" max="8206" width="11.6328125" style="173" customWidth="1"/>
    <col min="8207" max="8454" width="9" style="173"/>
    <col min="8455" max="8455" width="9" style="173" customWidth="1"/>
    <col min="8456" max="8456" width="9.36328125" style="173" customWidth="1"/>
    <col min="8457" max="8462" width="11.6328125" style="173" customWidth="1"/>
    <col min="8463" max="8710" width="9" style="173"/>
    <col min="8711" max="8711" width="9" style="173" customWidth="1"/>
    <col min="8712" max="8712" width="9.36328125" style="173" customWidth="1"/>
    <col min="8713" max="8718" width="11.6328125" style="173" customWidth="1"/>
    <col min="8719" max="8966" width="9" style="173"/>
    <col min="8967" max="8967" width="9" style="173" customWidth="1"/>
    <col min="8968" max="8968" width="9.36328125" style="173" customWidth="1"/>
    <col min="8969" max="8974" width="11.6328125" style="173" customWidth="1"/>
    <col min="8975" max="9222" width="9" style="173"/>
    <col min="9223" max="9223" width="9" style="173" customWidth="1"/>
    <col min="9224" max="9224" width="9.36328125" style="173" customWidth="1"/>
    <col min="9225" max="9230" width="11.6328125" style="173" customWidth="1"/>
    <col min="9231" max="9478" width="9" style="173"/>
    <col min="9479" max="9479" width="9" style="173" customWidth="1"/>
    <col min="9480" max="9480" width="9.36328125" style="173" customWidth="1"/>
    <col min="9481" max="9486" width="11.6328125" style="173" customWidth="1"/>
    <col min="9487" max="9734" width="9" style="173"/>
    <col min="9735" max="9735" width="9" style="173" customWidth="1"/>
    <col min="9736" max="9736" width="9.36328125" style="173" customWidth="1"/>
    <col min="9737" max="9742" width="11.6328125" style="173" customWidth="1"/>
    <col min="9743" max="9990" width="9" style="173"/>
    <col min="9991" max="9991" width="9" style="173" customWidth="1"/>
    <col min="9992" max="9992" width="9.36328125" style="173" customWidth="1"/>
    <col min="9993" max="9998" width="11.6328125" style="173" customWidth="1"/>
    <col min="9999" max="10246" width="9" style="173"/>
    <col min="10247" max="10247" width="9" style="173" customWidth="1"/>
    <col min="10248" max="10248" width="9.36328125" style="173" customWidth="1"/>
    <col min="10249" max="10254" width="11.6328125" style="173" customWidth="1"/>
    <col min="10255" max="10502" width="9" style="173"/>
    <col min="10503" max="10503" width="9" style="173" customWidth="1"/>
    <col min="10504" max="10504" width="9.36328125" style="173" customWidth="1"/>
    <col min="10505" max="10510" width="11.6328125" style="173" customWidth="1"/>
    <col min="10511" max="10758" width="9" style="173"/>
    <col min="10759" max="10759" width="9" style="173" customWidth="1"/>
    <col min="10760" max="10760" width="9.36328125" style="173" customWidth="1"/>
    <col min="10761" max="10766" width="11.6328125" style="173" customWidth="1"/>
    <col min="10767" max="11014" width="9" style="173"/>
    <col min="11015" max="11015" width="9" style="173" customWidth="1"/>
    <col min="11016" max="11016" width="9.36328125" style="173" customWidth="1"/>
    <col min="11017" max="11022" width="11.6328125" style="173" customWidth="1"/>
    <col min="11023" max="11270" width="9" style="173"/>
    <col min="11271" max="11271" width="9" style="173" customWidth="1"/>
    <col min="11272" max="11272" width="9.36328125" style="173" customWidth="1"/>
    <col min="11273" max="11278" width="11.6328125" style="173" customWidth="1"/>
    <col min="11279" max="11526" width="9" style="173"/>
    <col min="11527" max="11527" width="9" style="173" customWidth="1"/>
    <col min="11528" max="11528" width="9.36328125" style="173" customWidth="1"/>
    <col min="11529" max="11534" width="11.6328125" style="173" customWidth="1"/>
    <col min="11535" max="11782" width="9" style="173"/>
    <col min="11783" max="11783" width="9" style="173" customWidth="1"/>
    <col min="11784" max="11784" width="9.36328125" style="173" customWidth="1"/>
    <col min="11785" max="11790" width="11.6328125" style="173" customWidth="1"/>
    <col min="11791" max="12038" width="9" style="173"/>
    <col min="12039" max="12039" width="9" style="173" customWidth="1"/>
    <col min="12040" max="12040" width="9.36328125" style="173" customWidth="1"/>
    <col min="12041" max="12046" width="11.6328125" style="173" customWidth="1"/>
    <col min="12047" max="12294" width="9" style="173"/>
    <col min="12295" max="12295" width="9" style="173" customWidth="1"/>
    <col min="12296" max="12296" width="9.36328125" style="173" customWidth="1"/>
    <col min="12297" max="12302" width="11.6328125" style="173" customWidth="1"/>
    <col min="12303" max="12550" width="9" style="173"/>
    <col min="12551" max="12551" width="9" style="173" customWidth="1"/>
    <col min="12552" max="12552" width="9.36328125" style="173" customWidth="1"/>
    <col min="12553" max="12558" width="11.6328125" style="173" customWidth="1"/>
    <col min="12559" max="12806" width="9" style="173"/>
    <col min="12807" max="12807" width="9" style="173" customWidth="1"/>
    <col min="12808" max="12808" width="9.36328125" style="173" customWidth="1"/>
    <col min="12809" max="12814" width="11.6328125" style="173" customWidth="1"/>
    <col min="12815" max="13062" width="9" style="173"/>
    <col min="13063" max="13063" width="9" style="173" customWidth="1"/>
    <col min="13064" max="13064" width="9.36328125" style="173" customWidth="1"/>
    <col min="13065" max="13070" width="11.6328125" style="173" customWidth="1"/>
    <col min="13071" max="13318" width="9" style="173"/>
    <col min="13319" max="13319" width="9" style="173" customWidth="1"/>
    <col min="13320" max="13320" width="9.36328125" style="173" customWidth="1"/>
    <col min="13321" max="13326" width="11.6328125" style="173" customWidth="1"/>
    <col min="13327" max="13574" width="9" style="173"/>
    <col min="13575" max="13575" width="9" style="173" customWidth="1"/>
    <col min="13576" max="13576" width="9.36328125" style="173" customWidth="1"/>
    <col min="13577" max="13582" width="11.6328125" style="173" customWidth="1"/>
    <col min="13583" max="13830" width="9" style="173"/>
    <col min="13831" max="13831" width="9" style="173" customWidth="1"/>
    <col min="13832" max="13832" width="9.36328125" style="173" customWidth="1"/>
    <col min="13833" max="13838" width="11.6328125" style="173" customWidth="1"/>
    <col min="13839" max="14086" width="9" style="173"/>
    <col min="14087" max="14087" width="9" style="173" customWidth="1"/>
    <col min="14088" max="14088" width="9.36328125" style="173" customWidth="1"/>
    <col min="14089" max="14094" width="11.6328125" style="173" customWidth="1"/>
    <col min="14095" max="14342" width="9" style="173"/>
    <col min="14343" max="14343" width="9" style="173" customWidth="1"/>
    <col min="14344" max="14344" width="9.36328125" style="173" customWidth="1"/>
    <col min="14345" max="14350" width="11.6328125" style="173" customWidth="1"/>
    <col min="14351" max="14598" width="9" style="173"/>
    <col min="14599" max="14599" width="9" style="173" customWidth="1"/>
    <col min="14600" max="14600" width="9.36328125" style="173" customWidth="1"/>
    <col min="14601" max="14606" width="11.6328125" style="173" customWidth="1"/>
    <col min="14607" max="14854" width="9" style="173"/>
    <col min="14855" max="14855" width="9" style="173" customWidth="1"/>
    <col min="14856" max="14856" width="9.36328125" style="173" customWidth="1"/>
    <col min="14857" max="14862" width="11.6328125" style="173" customWidth="1"/>
    <col min="14863" max="15110" width="9" style="173"/>
    <col min="15111" max="15111" width="9" style="173" customWidth="1"/>
    <col min="15112" max="15112" width="9.36328125" style="173" customWidth="1"/>
    <col min="15113" max="15118" width="11.6328125" style="173" customWidth="1"/>
    <col min="15119" max="15366" width="9" style="173"/>
    <col min="15367" max="15367" width="9" style="173" customWidth="1"/>
    <col min="15368" max="15368" width="9.36328125" style="173" customWidth="1"/>
    <col min="15369" max="15374" width="11.6328125" style="173" customWidth="1"/>
    <col min="15375" max="15622" width="9" style="173"/>
    <col min="15623" max="15623" width="9" style="173" customWidth="1"/>
    <col min="15624" max="15624" width="9.36328125" style="173" customWidth="1"/>
    <col min="15625" max="15630" width="11.6328125" style="173" customWidth="1"/>
    <col min="15631" max="15878" width="9" style="173"/>
    <col min="15879" max="15879" width="9" style="173" customWidth="1"/>
    <col min="15880" max="15880" width="9.36328125" style="173" customWidth="1"/>
    <col min="15881" max="15886" width="11.6328125" style="173" customWidth="1"/>
    <col min="15887" max="16134" width="9" style="173"/>
    <col min="16135" max="16135" width="9" style="173" customWidth="1"/>
    <col min="16136" max="16136" width="9.36328125" style="173" customWidth="1"/>
    <col min="16137" max="16142" width="11.6328125" style="173" customWidth="1"/>
    <col min="16143" max="16384" width="9" style="173"/>
  </cols>
  <sheetData>
    <row r="1" spans="1:17" s="382" customFormat="1" ht="16.5">
      <c r="A1" s="431"/>
      <c r="B1" s="431"/>
      <c r="C1" s="431"/>
      <c r="D1" s="431"/>
      <c r="E1" s="431"/>
      <c r="F1" s="431"/>
      <c r="G1" s="431"/>
      <c r="H1" s="431"/>
      <c r="I1" s="385" t="s">
        <v>298</v>
      </c>
      <c r="J1" s="386"/>
      <c r="K1" s="418"/>
      <c r="L1" s="418"/>
      <c r="M1" s="418"/>
      <c r="N1" s="418"/>
      <c r="O1" s="410"/>
      <c r="P1" s="416"/>
      <c r="Q1" s="416"/>
    </row>
    <row r="2" spans="1:17" s="383" customFormat="1" ht="16.5">
      <c r="A2" s="432"/>
      <c r="B2" s="433"/>
      <c r="C2" s="433"/>
      <c r="D2" s="433"/>
      <c r="E2" s="433"/>
      <c r="F2" s="433"/>
      <c r="G2" s="433"/>
      <c r="H2" s="174"/>
      <c r="I2" s="421" t="s">
        <v>299</v>
      </c>
      <c r="J2" s="408"/>
      <c r="K2" s="408"/>
      <c r="L2" s="408"/>
      <c r="M2" s="408"/>
      <c r="N2" s="408"/>
      <c r="O2" s="416"/>
      <c r="P2" s="417"/>
      <c r="Q2" s="417"/>
    </row>
    <row r="3" spans="1:17" ht="18.75" customHeight="1" thickBot="1">
      <c r="A3" s="434"/>
      <c r="B3" s="435"/>
      <c r="C3" s="436"/>
      <c r="D3" s="437"/>
      <c r="E3" s="437"/>
      <c r="F3" s="437"/>
      <c r="G3" s="436"/>
      <c r="H3" s="407"/>
      <c r="I3" s="419"/>
      <c r="J3" s="419"/>
      <c r="K3" s="412"/>
      <c r="L3" s="413" t="s">
        <v>300</v>
      </c>
      <c r="M3" s="413"/>
      <c r="N3" s="413"/>
      <c r="O3" s="417"/>
    </row>
    <row r="4" spans="1:17">
      <c r="A4" s="434"/>
      <c r="B4" s="438"/>
      <c r="C4" s="436"/>
      <c r="D4" s="436"/>
      <c r="E4" s="436"/>
      <c r="F4" s="436"/>
      <c r="G4" s="436"/>
      <c r="H4" s="407"/>
      <c r="I4" s="422" t="s">
        <v>301</v>
      </c>
      <c r="J4" s="387" t="s">
        <v>303</v>
      </c>
      <c r="K4" s="387" t="s">
        <v>749</v>
      </c>
      <c r="L4" s="387" t="s">
        <v>841</v>
      </c>
      <c r="M4" s="388" t="s">
        <v>842</v>
      </c>
      <c r="N4" s="388" t="s">
        <v>843</v>
      </c>
    </row>
    <row r="5" spans="1:17" ht="13">
      <c r="A5" s="439"/>
      <c r="B5" s="440"/>
      <c r="C5" s="198"/>
      <c r="D5" s="198"/>
      <c r="E5" s="198"/>
      <c r="F5" s="198"/>
      <c r="G5" s="198"/>
      <c r="H5" s="198"/>
      <c r="I5" s="423" t="s">
        <v>304</v>
      </c>
      <c r="J5" s="772">
        <v>185147</v>
      </c>
      <c r="K5" s="772">
        <v>186012</v>
      </c>
      <c r="L5" s="772">
        <v>187182</v>
      </c>
      <c r="M5" s="739">
        <v>188465</v>
      </c>
      <c r="N5" s="739">
        <v>188969</v>
      </c>
    </row>
    <row r="6" spans="1:17" ht="13">
      <c r="A6" s="439"/>
      <c r="B6" s="440"/>
      <c r="C6" s="198"/>
      <c r="D6" s="198"/>
      <c r="E6" s="198"/>
      <c r="F6" s="198"/>
      <c r="G6" s="198"/>
      <c r="H6" s="198"/>
      <c r="I6" s="424" t="s">
        <v>305</v>
      </c>
      <c r="J6" s="772">
        <v>81749</v>
      </c>
      <c r="K6" s="772">
        <v>83280</v>
      </c>
      <c r="L6" s="772">
        <v>84922</v>
      </c>
      <c r="M6" s="739">
        <v>86598</v>
      </c>
      <c r="N6" s="739">
        <v>84753</v>
      </c>
    </row>
    <row r="7" spans="1:17" ht="13">
      <c r="A7" s="439"/>
      <c r="B7" s="437"/>
      <c r="C7" s="198"/>
      <c r="D7" s="198"/>
      <c r="E7" s="198"/>
      <c r="F7" s="198"/>
      <c r="G7" s="198"/>
      <c r="H7" s="198"/>
      <c r="I7" s="424" t="s">
        <v>815</v>
      </c>
      <c r="J7" s="772">
        <v>156858</v>
      </c>
      <c r="K7" s="772">
        <v>158562</v>
      </c>
      <c r="L7" s="772">
        <v>160962</v>
      </c>
      <c r="M7" s="739">
        <v>163422</v>
      </c>
      <c r="N7" s="739">
        <v>164066</v>
      </c>
    </row>
    <row r="8" spans="1:17" ht="13">
      <c r="A8" s="439"/>
      <c r="B8" s="440"/>
      <c r="C8" s="198"/>
      <c r="D8" s="198"/>
      <c r="E8" s="198"/>
      <c r="F8" s="198"/>
      <c r="G8" s="198"/>
      <c r="H8" s="198"/>
      <c r="I8" s="424" t="s">
        <v>331</v>
      </c>
      <c r="J8" s="1787">
        <f>J7/J5*100</f>
        <v>84.720789426779803</v>
      </c>
      <c r="K8" s="1787">
        <f>K7/K5*100</f>
        <v>85.242887555641573</v>
      </c>
      <c r="L8" s="1787">
        <f>L7/L5*100</f>
        <v>85.992242843863181</v>
      </c>
      <c r="M8" s="1788">
        <f>M7/M5*100</f>
        <v>86.712121614092808</v>
      </c>
      <c r="N8" s="1788">
        <f>N7/N5*100</f>
        <v>86.821647995173805</v>
      </c>
    </row>
    <row r="9" spans="1:17" ht="13">
      <c r="A9" s="439"/>
      <c r="B9" s="437"/>
      <c r="C9" s="198"/>
      <c r="D9" s="198"/>
      <c r="E9" s="198"/>
      <c r="F9" s="198"/>
      <c r="G9" s="198"/>
      <c r="H9" s="198"/>
      <c r="I9" s="424" t="s">
        <v>307</v>
      </c>
      <c r="J9" s="772">
        <v>17989124</v>
      </c>
      <c r="K9" s="772">
        <v>18314928</v>
      </c>
      <c r="L9" s="772">
        <v>18409393</v>
      </c>
      <c r="M9" s="739">
        <v>18453666</v>
      </c>
      <c r="N9" s="739">
        <v>18960480</v>
      </c>
    </row>
    <row r="10" spans="1:17" ht="13">
      <c r="A10" s="439"/>
      <c r="B10" s="437"/>
      <c r="C10" s="198"/>
      <c r="D10" s="198"/>
      <c r="E10" s="198"/>
      <c r="F10" s="198"/>
      <c r="G10" s="198"/>
      <c r="H10" s="198"/>
      <c r="I10" s="424" t="s">
        <v>308</v>
      </c>
      <c r="J10" s="772">
        <v>16464454</v>
      </c>
      <c r="K10" s="772">
        <v>16671654</v>
      </c>
      <c r="L10" s="772">
        <v>16837092</v>
      </c>
      <c r="M10" s="739">
        <v>16860103</v>
      </c>
      <c r="N10" s="739">
        <v>17407641</v>
      </c>
    </row>
    <row r="11" spans="1:17" ht="13">
      <c r="A11" s="439"/>
      <c r="B11" s="437"/>
      <c r="C11" s="198"/>
      <c r="D11" s="198"/>
      <c r="E11" s="198"/>
      <c r="F11" s="198"/>
      <c r="G11" s="198"/>
      <c r="H11" s="198"/>
      <c r="I11" s="424" t="s">
        <v>309</v>
      </c>
      <c r="J11" s="772">
        <v>45108</v>
      </c>
      <c r="K11" s="772">
        <v>45676</v>
      </c>
      <c r="L11" s="772">
        <v>46129</v>
      </c>
      <c r="M11" s="739">
        <v>46066</v>
      </c>
      <c r="N11" s="739">
        <v>47692</v>
      </c>
    </row>
    <row r="12" spans="1:17" ht="13">
      <c r="A12" s="439"/>
      <c r="B12" s="437"/>
      <c r="C12" s="198"/>
      <c r="D12" s="198"/>
      <c r="E12" s="198"/>
      <c r="F12" s="198"/>
      <c r="G12" s="198"/>
      <c r="H12" s="198"/>
      <c r="I12" s="424" t="s">
        <v>310</v>
      </c>
      <c r="J12" s="1364">
        <v>91.524490019636303</v>
      </c>
      <c r="K12" s="1364">
        <v>91.027679715694205</v>
      </c>
      <c r="L12" s="1364">
        <v>91.459245831733838</v>
      </c>
      <c r="M12" s="1365">
        <v>91.4</v>
      </c>
      <c r="N12" s="1365">
        <v>91.8</v>
      </c>
    </row>
    <row r="13" spans="1:17" ht="13">
      <c r="A13" s="439"/>
      <c r="B13" s="437"/>
      <c r="C13" s="198"/>
      <c r="D13" s="198"/>
      <c r="E13" s="198"/>
      <c r="F13" s="198"/>
      <c r="G13" s="198"/>
      <c r="H13" s="198"/>
      <c r="I13" s="424" t="s">
        <v>311</v>
      </c>
      <c r="J13" s="1366">
        <v>244.68</v>
      </c>
      <c r="K13" s="1366">
        <v>245.12</v>
      </c>
      <c r="L13" s="1366">
        <v>245.24</v>
      </c>
      <c r="M13" s="1367">
        <v>244.23</v>
      </c>
      <c r="N13" s="1367">
        <v>239.98</v>
      </c>
    </row>
    <row r="14" spans="1:17" ht="13">
      <c r="A14" s="439"/>
      <c r="B14" s="440"/>
      <c r="C14" s="198"/>
      <c r="D14" s="198"/>
      <c r="E14" s="198"/>
      <c r="F14" s="198"/>
      <c r="G14" s="198"/>
      <c r="H14" s="198"/>
      <c r="I14" s="424" t="s">
        <v>312</v>
      </c>
      <c r="J14" s="1366">
        <v>222.85</v>
      </c>
      <c r="K14" s="1366">
        <v>224.15</v>
      </c>
      <c r="L14" s="1366">
        <v>226.87</v>
      </c>
      <c r="M14" s="1367">
        <v>228.03</v>
      </c>
      <c r="N14" s="1367">
        <v>222.02</v>
      </c>
    </row>
    <row r="15" spans="1:17" ht="13">
      <c r="A15" s="439"/>
      <c r="B15" s="437"/>
      <c r="C15" s="198"/>
      <c r="D15" s="198"/>
      <c r="E15" s="198"/>
      <c r="F15" s="198"/>
      <c r="G15" s="198"/>
      <c r="H15" s="198"/>
      <c r="I15" s="424" t="s">
        <v>313</v>
      </c>
      <c r="J15" s="1368">
        <v>4799237854</v>
      </c>
      <c r="K15" s="1368">
        <v>4879776062</v>
      </c>
      <c r="L15" s="1368">
        <v>4857651301</v>
      </c>
      <c r="M15" s="1369">
        <v>4857663055</v>
      </c>
      <c r="N15" s="1369">
        <v>4832081279</v>
      </c>
    </row>
    <row r="16" spans="1:17" ht="13">
      <c r="A16" s="439"/>
      <c r="B16" s="437"/>
      <c r="C16" s="198"/>
      <c r="D16" s="198"/>
      <c r="E16" s="198"/>
      <c r="F16" s="198"/>
      <c r="G16" s="198"/>
      <c r="H16" s="198"/>
      <c r="I16" s="424" t="s">
        <v>314</v>
      </c>
      <c r="J16" s="1368">
        <v>4028442746</v>
      </c>
      <c r="K16" s="1368">
        <v>4086585220</v>
      </c>
      <c r="L16" s="1368">
        <v>4129122683</v>
      </c>
      <c r="M16" s="1369">
        <v>4117770617</v>
      </c>
      <c r="N16" s="1369">
        <v>4177461859</v>
      </c>
    </row>
    <row r="17" spans="1:17" ht="13">
      <c r="A17" s="439"/>
      <c r="B17" s="437"/>
      <c r="C17" s="198"/>
      <c r="D17" s="198"/>
      <c r="E17" s="198"/>
      <c r="F17" s="198"/>
      <c r="G17" s="198"/>
      <c r="H17" s="198"/>
      <c r="I17" s="424" t="s">
        <v>315</v>
      </c>
      <c r="J17" s="1368">
        <v>4017624535</v>
      </c>
      <c r="K17" s="1368">
        <v>4066523148</v>
      </c>
      <c r="L17" s="1368">
        <v>4198603369</v>
      </c>
      <c r="M17" s="1369">
        <v>4189928374</v>
      </c>
      <c r="N17" s="1369">
        <v>4218371442</v>
      </c>
    </row>
    <row r="18" spans="1:17" ht="13.5" thickBot="1">
      <c r="A18" s="441"/>
      <c r="B18" s="440"/>
      <c r="C18" s="198"/>
      <c r="D18" s="198"/>
      <c r="E18" s="198"/>
      <c r="F18" s="198"/>
      <c r="G18" s="198"/>
      <c r="H18" s="198"/>
      <c r="I18" s="425" t="s">
        <v>316</v>
      </c>
      <c r="J18" s="198">
        <v>781613319</v>
      </c>
      <c r="K18" s="384">
        <v>813252914</v>
      </c>
      <c r="L18" s="198">
        <v>659047932</v>
      </c>
      <c r="M18" s="201">
        <v>667734681</v>
      </c>
      <c r="N18" s="739">
        <v>613709837</v>
      </c>
    </row>
    <row r="19" spans="1:17" ht="13">
      <c r="A19" s="441"/>
      <c r="B19" s="442"/>
      <c r="C19" s="198"/>
      <c r="D19" s="198"/>
      <c r="E19" s="198"/>
      <c r="F19" s="198"/>
      <c r="G19" s="198"/>
      <c r="H19" s="198"/>
      <c r="I19" s="426"/>
      <c r="J19" s="414"/>
      <c r="K19" s="414"/>
      <c r="L19" s="393"/>
      <c r="M19" s="415" t="s">
        <v>317</v>
      </c>
      <c r="N19" s="739"/>
    </row>
    <row r="20" spans="1:17" s="175" customFormat="1" ht="13">
      <c r="A20" s="411"/>
      <c r="B20" s="411"/>
      <c r="C20" s="198"/>
      <c r="D20" s="198"/>
      <c r="E20" s="198"/>
      <c r="F20" s="198"/>
      <c r="G20" s="198"/>
      <c r="H20" s="174"/>
      <c r="I20" s="424" t="s">
        <v>306</v>
      </c>
      <c r="J20" s="772">
        <v>72774</v>
      </c>
      <c r="K20" s="772">
        <v>74469</v>
      </c>
      <c r="L20" s="772">
        <v>76527</v>
      </c>
      <c r="M20" s="739">
        <v>78126</v>
      </c>
      <c r="N20" s="739">
        <v>78177</v>
      </c>
    </row>
    <row r="21" spans="1:17" ht="12.5">
      <c r="A21" s="443"/>
      <c r="B21" s="444"/>
      <c r="C21" s="198"/>
      <c r="D21" s="198"/>
      <c r="E21" s="198"/>
      <c r="F21" s="198"/>
      <c r="G21" s="198"/>
      <c r="H21" s="444"/>
    </row>
    <row r="22" spans="1:17" s="382" customFormat="1" ht="16.5">
      <c r="A22" s="445"/>
      <c r="B22" s="445"/>
      <c r="C22" s="198"/>
      <c r="D22" s="198"/>
      <c r="E22" s="198"/>
      <c r="F22" s="198"/>
      <c r="G22" s="198"/>
      <c r="H22" s="445"/>
      <c r="I22" s="427" t="s">
        <v>318</v>
      </c>
      <c r="J22" s="409"/>
      <c r="K22" s="409"/>
      <c r="L22" s="409"/>
      <c r="M22" s="409"/>
      <c r="N22" s="409"/>
      <c r="O22" s="409"/>
      <c r="P22" s="416"/>
      <c r="Q22" s="416"/>
    </row>
    <row r="23" spans="1:17" s="383" customFormat="1" ht="13" thickBot="1">
      <c r="A23" s="446"/>
      <c r="B23" s="446"/>
      <c r="C23" s="198"/>
      <c r="D23" s="198"/>
      <c r="E23" s="198"/>
      <c r="F23" s="198"/>
      <c r="G23" s="198"/>
      <c r="H23" s="446"/>
      <c r="I23" s="420"/>
      <c r="J23" s="420"/>
      <c r="K23" s="420"/>
      <c r="L23" s="420"/>
      <c r="M23" s="420"/>
      <c r="N23" s="394" t="s">
        <v>319</v>
      </c>
      <c r="O23" s="410"/>
      <c r="P23" s="417"/>
      <c r="Q23" s="417"/>
    </row>
    <row r="24" spans="1:17" ht="12.5">
      <c r="A24" s="448"/>
      <c r="B24" s="449"/>
      <c r="C24" s="198"/>
      <c r="D24" s="198"/>
      <c r="E24" s="198"/>
      <c r="F24" s="198"/>
      <c r="G24" s="198"/>
      <c r="I24" s="377" t="s">
        <v>320</v>
      </c>
      <c r="J24" s="378" t="s">
        <v>844</v>
      </c>
      <c r="K24" s="378" t="s">
        <v>752</v>
      </c>
      <c r="L24" s="1362" t="s">
        <v>848</v>
      </c>
      <c r="M24" s="379" t="s">
        <v>846</v>
      </c>
      <c r="N24" s="1509" t="s">
        <v>847</v>
      </c>
    </row>
    <row r="25" spans="1:17" ht="13">
      <c r="A25" s="451"/>
      <c r="B25" s="451"/>
      <c r="C25" s="198"/>
      <c r="D25" s="198"/>
      <c r="E25" s="198"/>
      <c r="F25" s="198"/>
      <c r="G25" s="198"/>
      <c r="I25" s="428" t="s">
        <v>322</v>
      </c>
      <c r="J25" s="395">
        <v>63532</v>
      </c>
      <c r="K25" s="396">
        <v>63532</v>
      </c>
      <c r="L25" s="396">
        <v>63532</v>
      </c>
      <c r="M25" s="395">
        <v>63532</v>
      </c>
      <c r="N25" s="397">
        <v>63532</v>
      </c>
    </row>
    <row r="26" spans="1:17" ht="13">
      <c r="A26" s="452"/>
      <c r="B26" s="452"/>
      <c r="C26" s="198"/>
      <c r="D26" s="198"/>
      <c r="E26" s="198"/>
      <c r="F26" s="198"/>
      <c r="G26" s="198"/>
      <c r="I26" s="429" t="s">
        <v>323</v>
      </c>
      <c r="J26" s="398">
        <v>2945</v>
      </c>
      <c r="K26" s="399">
        <v>3230</v>
      </c>
      <c r="L26" s="399">
        <v>3229.6</v>
      </c>
      <c r="M26" s="398">
        <v>3258</v>
      </c>
      <c r="N26" s="400">
        <v>3258</v>
      </c>
      <c r="O26" s="400"/>
    </row>
    <row r="27" spans="1:17" ht="13">
      <c r="A27" s="453"/>
      <c r="B27" s="453"/>
      <c r="C27" s="198"/>
      <c r="D27" s="198"/>
      <c r="E27" s="198"/>
      <c r="F27" s="198"/>
      <c r="G27" s="198"/>
      <c r="I27" s="429" t="s">
        <v>326</v>
      </c>
      <c r="J27" s="1784">
        <v>81976</v>
      </c>
      <c r="K27" s="1811">
        <v>83841</v>
      </c>
      <c r="L27" s="1811">
        <v>85727</v>
      </c>
      <c r="M27" s="1812">
        <v>87174</v>
      </c>
      <c r="N27" s="1813">
        <v>87665</v>
      </c>
      <c r="O27" s="1786"/>
    </row>
    <row r="28" spans="1:17" ht="13.5" thickBot="1">
      <c r="A28" s="452"/>
      <c r="B28" s="452"/>
      <c r="C28" s="198"/>
      <c r="D28" s="198"/>
      <c r="E28" s="198"/>
      <c r="F28" s="198"/>
      <c r="G28" s="198"/>
      <c r="I28" s="430" t="s">
        <v>328</v>
      </c>
      <c r="J28" s="1814">
        <v>44.3</v>
      </c>
      <c r="K28" s="1815">
        <v>45.1</v>
      </c>
      <c r="L28" s="1815">
        <v>45.798741331965701</v>
      </c>
      <c r="M28" s="1816">
        <v>46.3</v>
      </c>
      <c r="N28" s="1817">
        <v>46.4</v>
      </c>
      <c r="O28" s="1818"/>
    </row>
    <row r="29" spans="1:17" ht="13">
      <c r="A29" s="452"/>
      <c r="B29" s="452"/>
      <c r="C29" s="198"/>
      <c r="D29" s="198"/>
      <c r="E29" s="198"/>
      <c r="F29" s="198"/>
      <c r="G29" s="198"/>
      <c r="I29" s="405" t="s">
        <v>329</v>
      </c>
      <c r="J29" s="405"/>
      <c r="K29" s="405"/>
      <c r="L29" s="405"/>
      <c r="M29" s="406" t="s">
        <v>330</v>
      </c>
      <c r="N29" s="400"/>
    </row>
    <row r="30" spans="1:17" ht="13">
      <c r="A30" s="452"/>
      <c r="B30" s="452"/>
      <c r="C30" s="198"/>
      <c r="D30" s="198"/>
      <c r="E30" s="198"/>
      <c r="F30" s="198"/>
      <c r="G30" s="198"/>
      <c r="H30" s="1328"/>
      <c r="I30" s="429" t="s">
        <v>325</v>
      </c>
      <c r="J30" s="401">
        <v>185147</v>
      </c>
      <c r="K30" s="403">
        <v>186012</v>
      </c>
      <c r="L30" s="403">
        <v>187182</v>
      </c>
      <c r="M30" s="401">
        <v>188465</v>
      </c>
      <c r="N30" s="402">
        <v>188969</v>
      </c>
    </row>
    <row r="31" spans="1:17" ht="13">
      <c r="A31" s="453"/>
      <c r="B31" s="453"/>
      <c r="C31" s="198"/>
      <c r="D31" s="198"/>
      <c r="E31" s="198"/>
      <c r="F31" s="198"/>
      <c r="H31" s="1496" t="s">
        <v>1029</v>
      </c>
      <c r="I31" s="429" t="s">
        <v>326</v>
      </c>
      <c r="J31" s="401">
        <v>81976</v>
      </c>
      <c r="K31" s="403">
        <v>83841</v>
      </c>
      <c r="L31" s="403">
        <v>85727</v>
      </c>
      <c r="M31" s="398">
        <v>87174</v>
      </c>
      <c r="N31" s="400">
        <v>87665</v>
      </c>
    </row>
    <row r="32" spans="1:17" ht="13">
      <c r="A32" s="451"/>
      <c r="B32" s="451"/>
      <c r="C32" s="198"/>
      <c r="D32" s="198"/>
      <c r="E32" s="198"/>
      <c r="F32" s="198"/>
      <c r="G32" s="198"/>
      <c r="I32" s="429" t="s">
        <v>327</v>
      </c>
      <c r="J32" s="1584">
        <v>72.900000000000006</v>
      </c>
      <c r="K32" s="404">
        <v>68.099999999999994</v>
      </c>
      <c r="L32" s="404">
        <v>69.1138221451573</v>
      </c>
      <c r="M32" s="1583">
        <v>69.400000000000006</v>
      </c>
      <c r="N32" s="1510">
        <v>70.099999999999994</v>
      </c>
    </row>
    <row r="33" spans="1:17" ht="13">
      <c r="A33" s="452"/>
      <c r="B33" s="452"/>
      <c r="C33" s="198"/>
      <c r="D33" s="198"/>
      <c r="E33" s="198"/>
      <c r="F33" s="198"/>
      <c r="G33" s="198"/>
      <c r="I33" s="429" t="s">
        <v>323</v>
      </c>
      <c r="J33" s="399">
        <v>2945</v>
      </c>
      <c r="K33" s="398">
        <v>3230</v>
      </c>
      <c r="L33" s="1363">
        <v>3229.6</v>
      </c>
      <c r="M33" s="400">
        <v>3258</v>
      </c>
      <c r="N33" s="400">
        <v>3258</v>
      </c>
    </row>
    <row r="34" spans="1:17" ht="13">
      <c r="A34" s="452"/>
      <c r="B34" s="452"/>
      <c r="C34" s="198"/>
      <c r="D34" s="198"/>
      <c r="E34" s="198"/>
      <c r="F34" s="198"/>
      <c r="G34" s="198"/>
      <c r="I34" s="429" t="s">
        <v>324</v>
      </c>
      <c r="J34" s="1783">
        <v>2148</v>
      </c>
      <c r="K34" s="1784">
        <v>2199</v>
      </c>
      <c r="L34" s="1785">
        <v>2232.1</v>
      </c>
      <c r="M34" s="1786">
        <v>2261</v>
      </c>
      <c r="N34" s="402">
        <v>2284</v>
      </c>
    </row>
    <row r="35" spans="1:17" ht="13">
      <c r="A35" s="452"/>
      <c r="B35" s="452"/>
      <c r="C35" s="389"/>
      <c r="D35" s="389"/>
      <c r="E35" s="389"/>
      <c r="F35" s="389"/>
      <c r="G35" s="390"/>
    </row>
    <row r="36" spans="1:17" ht="13">
      <c r="A36" s="453"/>
      <c r="B36" s="453"/>
      <c r="C36" s="391"/>
      <c r="D36" s="391"/>
      <c r="E36" s="391"/>
      <c r="F36" s="391"/>
      <c r="G36" s="392"/>
    </row>
    <row r="37" spans="1:17" ht="13">
      <c r="A37" s="452"/>
      <c r="B37" s="452"/>
      <c r="C37" s="391"/>
      <c r="D37" s="391"/>
      <c r="E37" s="391"/>
      <c r="F37" s="391"/>
      <c r="G37" s="392"/>
    </row>
    <row r="38" spans="1:17" ht="13">
      <c r="A38" s="453"/>
      <c r="B38" s="453"/>
      <c r="C38" s="391"/>
      <c r="D38" s="391"/>
      <c r="E38" s="391"/>
      <c r="F38" s="391"/>
      <c r="G38" s="392"/>
    </row>
    <row r="39" spans="1:17" ht="13">
      <c r="A39" s="452"/>
      <c r="B39" s="452"/>
      <c r="C39" s="198"/>
      <c r="D39" s="198"/>
      <c r="E39" s="198"/>
      <c r="F39" s="198"/>
      <c r="G39" s="201"/>
    </row>
    <row r="40" spans="1:17" s="175" customFormat="1">
      <c r="A40" s="454"/>
      <c r="B40" s="454"/>
      <c r="C40" s="454"/>
      <c r="D40" s="454"/>
      <c r="E40" s="455"/>
      <c r="F40" s="447"/>
      <c r="G40" s="447"/>
      <c r="H40" s="455"/>
      <c r="I40" s="410"/>
      <c r="J40" s="410"/>
      <c r="K40" s="410"/>
      <c r="L40" s="410"/>
      <c r="M40" s="410"/>
      <c r="N40" s="410"/>
      <c r="O40" s="410"/>
    </row>
    <row r="42" spans="1:17" ht="16.5">
      <c r="P42" s="409"/>
    </row>
    <row r="43" spans="1:17">
      <c r="P43" s="173"/>
      <c r="Q43" s="173"/>
    </row>
    <row r="44" spans="1:17">
      <c r="P44" s="173"/>
      <c r="Q44" s="173"/>
    </row>
    <row r="45" spans="1:17">
      <c r="P45" s="173"/>
      <c r="Q45" s="173"/>
    </row>
    <row r="46" spans="1:17">
      <c r="P46" s="173"/>
      <c r="Q46" s="173"/>
    </row>
    <row r="47" spans="1:17">
      <c r="P47" s="173"/>
      <c r="Q47" s="173"/>
    </row>
    <row r="48" spans="1:17">
      <c r="P48" s="173"/>
      <c r="Q48" s="173"/>
    </row>
    <row r="49" spans="8:17">
      <c r="P49" s="173"/>
      <c r="Q49" s="173"/>
    </row>
    <row r="50" spans="8:17">
      <c r="P50" s="173"/>
      <c r="Q50" s="173"/>
    </row>
    <row r="51" spans="8:17">
      <c r="P51" s="173"/>
      <c r="Q51" s="173"/>
    </row>
    <row r="52" spans="8:17">
      <c r="P52" s="173"/>
      <c r="Q52" s="173"/>
    </row>
    <row r="63" spans="8:17">
      <c r="H63" s="1497" t="s">
        <v>1030</v>
      </c>
    </row>
  </sheetData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view="pageBreakPreview" topLeftCell="A25" zoomScale="60" zoomScaleNormal="100" workbookViewId="0">
      <selection activeCell="B22" sqref="B22"/>
    </sheetView>
  </sheetViews>
  <sheetFormatPr defaultColWidth="9" defaultRowHeight="14"/>
  <cols>
    <col min="1" max="1" width="4.6328125" style="1728" customWidth="1"/>
    <col min="2" max="2" width="50.6328125" style="1727" customWidth="1"/>
    <col min="3" max="4" width="5.6328125" style="1727" customWidth="1"/>
    <col min="5" max="5" width="4.6328125" style="1728" customWidth="1"/>
    <col min="6" max="6" width="39.6328125" style="1727" customWidth="1"/>
    <col min="7" max="7" width="5.6328125" style="1728" customWidth="1"/>
    <col min="8" max="8" width="4.6328125" style="1728" customWidth="1"/>
    <col min="9" max="9" width="50.6328125" style="1727" customWidth="1"/>
    <col min="10" max="11" width="5.6328125" style="1727" customWidth="1"/>
    <col min="12" max="12" width="4.6328125" style="1728" customWidth="1"/>
    <col min="13" max="13" width="39.6328125" style="1727" customWidth="1"/>
    <col min="14" max="14" width="4.6328125" style="1729" customWidth="1"/>
    <col min="15" max="15" width="4.6328125" style="1728" customWidth="1"/>
    <col min="16" max="16" width="50.6328125" style="1727" customWidth="1"/>
    <col min="17" max="17" width="5.6328125" style="1729" customWidth="1"/>
    <col min="18" max="18" width="5.6328125" style="1728" customWidth="1"/>
    <col min="19" max="19" width="4.6328125" style="1727" customWidth="1"/>
    <col min="20" max="20" width="39.6328125" style="1728" customWidth="1"/>
    <col min="21" max="21" width="5.6328125" style="1727" customWidth="1"/>
    <col min="22" max="16384" width="9" style="1727"/>
  </cols>
  <sheetData>
    <row r="1" spans="1:21" s="1740" customFormat="1" ht="46" customHeight="1">
      <c r="A1" s="1742"/>
      <c r="B1" s="1912" t="s">
        <v>934</v>
      </c>
      <c r="C1" s="1912"/>
      <c r="D1" s="1912"/>
      <c r="E1" s="1912"/>
      <c r="F1" s="1912"/>
      <c r="G1" s="1732"/>
      <c r="H1" s="1732"/>
      <c r="I1" s="1733"/>
      <c r="J1" s="1732"/>
      <c r="K1" s="1732"/>
      <c r="L1" s="1732"/>
      <c r="M1" s="1731"/>
      <c r="N1" s="1730"/>
      <c r="O1" s="1732"/>
      <c r="P1" s="1731"/>
      <c r="Q1" s="1730"/>
      <c r="R1" s="1732"/>
      <c r="S1" s="1733"/>
    </row>
    <row r="2" spans="1:21" s="1740" customFormat="1" ht="30" customHeight="1">
      <c r="A2" s="1742"/>
      <c r="B2" s="1742"/>
      <c r="C2" s="1742"/>
      <c r="D2" s="1742"/>
      <c r="E2" s="1742"/>
      <c r="F2" s="1741"/>
      <c r="G2" s="1732"/>
      <c r="H2" s="1732"/>
      <c r="I2" s="1733"/>
      <c r="J2" s="1732"/>
      <c r="K2" s="1732"/>
      <c r="L2" s="1732"/>
      <c r="M2" s="1731"/>
      <c r="N2" s="1730"/>
      <c r="O2" s="1732"/>
      <c r="P2" s="1731"/>
      <c r="Q2" s="1730"/>
      <c r="R2" s="1732"/>
      <c r="S2" s="1733"/>
    </row>
    <row r="3" spans="1:21" ht="22.75" customHeight="1">
      <c r="A3" s="1910" t="s">
        <v>935</v>
      </c>
      <c r="B3" s="1910"/>
      <c r="C3" s="1730"/>
      <c r="D3" s="1747"/>
      <c r="E3" s="1910" t="s">
        <v>942</v>
      </c>
      <c r="F3" s="1910"/>
      <c r="G3" s="1731"/>
      <c r="H3" s="1732"/>
      <c r="I3" s="1733"/>
      <c r="J3" s="1730"/>
      <c r="K3" s="1730"/>
      <c r="L3" s="1732"/>
      <c r="M3" s="1733"/>
      <c r="N3" s="1730"/>
      <c r="O3" s="1732"/>
      <c r="P3" s="1733"/>
      <c r="Q3" s="1730"/>
      <c r="R3" s="1731"/>
      <c r="S3" s="1732"/>
      <c r="T3" s="1733"/>
      <c r="U3" s="1730"/>
    </row>
    <row r="4" spans="1:21" ht="22.75" customHeight="1">
      <c r="A4" s="1910"/>
      <c r="B4" s="1910"/>
      <c r="C4" s="1730"/>
      <c r="D4" s="1731"/>
      <c r="E4" s="1910"/>
      <c r="F4" s="1910"/>
      <c r="G4" s="1731"/>
      <c r="H4" s="1732"/>
      <c r="I4" s="1733"/>
      <c r="J4" s="1730"/>
      <c r="K4" s="1730"/>
      <c r="L4" s="1732"/>
      <c r="M4" s="1733"/>
      <c r="N4" s="1730"/>
      <c r="O4" s="1732"/>
      <c r="P4" s="1733"/>
      <c r="Q4" s="1730"/>
      <c r="R4" s="1731"/>
      <c r="S4" s="1732"/>
      <c r="T4" s="1733"/>
      <c r="U4" s="1730"/>
    </row>
    <row r="5" spans="1:21" ht="22.75" customHeight="1">
      <c r="A5" s="1732"/>
      <c r="B5" s="1745" t="s">
        <v>952</v>
      </c>
      <c r="C5" s="1730">
        <v>1</v>
      </c>
      <c r="D5" s="1731"/>
      <c r="F5" s="1727" t="s">
        <v>975</v>
      </c>
      <c r="G5" s="1729">
        <v>21</v>
      </c>
      <c r="H5" s="1732"/>
      <c r="I5" s="1736"/>
      <c r="J5" s="1730"/>
      <c r="K5" s="1730"/>
      <c r="L5" s="1732"/>
      <c r="M5" s="1733"/>
      <c r="N5" s="1730"/>
      <c r="O5" s="1732"/>
      <c r="P5" s="1733"/>
      <c r="Q5" s="1730"/>
      <c r="R5" s="1731"/>
      <c r="S5" s="1732"/>
      <c r="T5" s="1731"/>
      <c r="U5" s="1730"/>
    </row>
    <row r="6" spans="1:21" ht="22.75" customHeight="1">
      <c r="A6" s="1732"/>
      <c r="B6" s="1746" t="s">
        <v>953</v>
      </c>
      <c r="C6" s="1730">
        <v>2</v>
      </c>
      <c r="D6" s="1731"/>
      <c r="F6" s="1727" t="s">
        <v>976</v>
      </c>
      <c r="G6" s="1729">
        <v>21</v>
      </c>
      <c r="H6" s="1732"/>
      <c r="I6" s="1736"/>
      <c r="J6" s="1730"/>
      <c r="K6" s="1730"/>
      <c r="L6" s="1732"/>
      <c r="M6" s="1731"/>
      <c r="N6" s="1730"/>
      <c r="O6" s="1732"/>
      <c r="P6" s="1733"/>
      <c r="Q6" s="1730"/>
      <c r="R6" s="1731"/>
      <c r="S6" s="1910"/>
      <c r="T6" s="1910"/>
      <c r="U6" s="1730"/>
    </row>
    <row r="7" spans="1:21" ht="22.75" customHeight="1">
      <c r="A7" s="1732"/>
      <c r="B7" s="1745" t="s">
        <v>954</v>
      </c>
      <c r="C7" s="1730">
        <v>4</v>
      </c>
      <c r="D7" s="1731"/>
      <c r="E7" s="1910" t="s">
        <v>943</v>
      </c>
      <c r="F7" s="1910"/>
      <c r="G7" s="1737"/>
      <c r="H7" s="1732"/>
      <c r="I7" s="1736"/>
      <c r="J7" s="1730"/>
      <c r="K7" s="1730"/>
      <c r="L7" s="1732"/>
      <c r="M7" s="1733"/>
      <c r="N7" s="1730"/>
      <c r="O7" s="1732"/>
      <c r="P7" s="1733"/>
      <c r="Q7" s="1730"/>
      <c r="R7" s="1731"/>
      <c r="S7" s="1910"/>
      <c r="T7" s="1910"/>
      <c r="U7" s="1730"/>
    </row>
    <row r="8" spans="1:21" ht="22.75" customHeight="1">
      <c r="A8" s="1732"/>
      <c r="B8" s="1733" t="s">
        <v>955</v>
      </c>
      <c r="C8" s="1730">
        <v>5</v>
      </c>
      <c r="D8" s="1731"/>
      <c r="E8" s="1910"/>
      <c r="F8" s="1910"/>
      <c r="G8" s="1737"/>
      <c r="H8" s="1732"/>
      <c r="I8" s="1733"/>
      <c r="J8" s="1730"/>
      <c r="K8" s="1730"/>
      <c r="L8" s="1732"/>
      <c r="M8" s="1733"/>
      <c r="N8" s="1730"/>
      <c r="O8" s="1732"/>
      <c r="P8" s="1733"/>
      <c r="Q8" s="1730"/>
      <c r="R8" s="1731"/>
      <c r="S8" s="1732"/>
      <c r="T8" s="1733"/>
      <c r="U8" s="1730"/>
    </row>
    <row r="9" spans="1:21" ht="22.75" customHeight="1">
      <c r="A9" s="1732"/>
      <c r="B9" s="1731" t="s">
        <v>956</v>
      </c>
      <c r="C9" s="1730">
        <v>6</v>
      </c>
      <c r="D9" s="1731"/>
      <c r="E9" s="1732"/>
      <c r="F9" s="1736" t="s">
        <v>944</v>
      </c>
      <c r="G9" s="1730">
        <v>22</v>
      </c>
      <c r="H9" s="1732"/>
      <c r="I9" s="1733"/>
      <c r="J9" s="1730"/>
      <c r="K9" s="1730"/>
      <c r="L9" s="1732"/>
      <c r="M9" s="1733"/>
      <c r="N9" s="1730"/>
      <c r="O9" s="1732"/>
      <c r="P9" s="1733"/>
      <c r="Q9" s="1730"/>
      <c r="R9" s="1731"/>
      <c r="S9" s="1732"/>
      <c r="T9" s="1733"/>
      <c r="U9" s="1730"/>
    </row>
    <row r="10" spans="1:21" ht="22.75" customHeight="1">
      <c r="A10" s="1732"/>
      <c r="B10" s="1733" t="s">
        <v>957</v>
      </c>
      <c r="C10" s="1730">
        <v>7</v>
      </c>
      <c r="D10" s="1732"/>
      <c r="E10" s="1732"/>
      <c r="F10" s="1736" t="s">
        <v>945</v>
      </c>
      <c r="G10" s="1730">
        <v>22</v>
      </c>
      <c r="H10" s="1732"/>
      <c r="I10" s="1733"/>
      <c r="J10" s="1730"/>
      <c r="K10" s="1730"/>
      <c r="L10" s="1732"/>
      <c r="M10" s="1733"/>
      <c r="N10" s="1730"/>
      <c r="O10" s="1732"/>
      <c r="P10" s="1733"/>
      <c r="Q10" s="1730"/>
      <c r="R10" s="1731"/>
      <c r="S10" s="1732"/>
      <c r="T10" s="1733"/>
      <c r="U10" s="1730"/>
    </row>
    <row r="11" spans="1:21" ht="22.75" customHeight="1">
      <c r="A11" s="1732"/>
      <c r="B11" s="1733" t="s">
        <v>958</v>
      </c>
      <c r="C11" s="1730">
        <v>8</v>
      </c>
      <c r="D11" s="1732"/>
      <c r="E11" s="1732"/>
      <c r="F11" s="1733" t="s">
        <v>977</v>
      </c>
      <c r="G11" s="1730">
        <v>23</v>
      </c>
      <c r="H11" s="1732"/>
      <c r="I11" s="1733"/>
      <c r="J11" s="1730"/>
      <c r="K11" s="1730"/>
      <c r="L11" s="1732"/>
      <c r="M11" s="1733"/>
      <c r="N11" s="1730"/>
      <c r="O11" s="1732"/>
      <c r="P11" s="1733"/>
      <c r="Q11" s="1730"/>
      <c r="R11" s="1731"/>
      <c r="S11" s="1732"/>
      <c r="T11" s="1733"/>
      <c r="U11" s="1730"/>
    </row>
    <row r="12" spans="1:21" ht="22.75" customHeight="1">
      <c r="A12" s="1732"/>
      <c r="B12" s="1733" t="s">
        <v>959</v>
      </c>
      <c r="C12" s="1730">
        <v>9</v>
      </c>
      <c r="D12" s="1732"/>
      <c r="E12" s="1732"/>
      <c r="F12" s="1733" t="s">
        <v>978</v>
      </c>
      <c r="G12" s="1730">
        <v>23</v>
      </c>
      <c r="H12" s="1910"/>
      <c r="I12" s="1910"/>
      <c r="J12" s="1730"/>
      <c r="K12" s="1730"/>
      <c r="L12" s="1732"/>
      <c r="M12" s="1733"/>
      <c r="N12" s="1730"/>
      <c r="O12" s="1732"/>
      <c r="P12" s="1733"/>
      <c r="Q12" s="1730"/>
      <c r="R12" s="1731"/>
      <c r="S12" s="1732"/>
      <c r="T12" s="1733"/>
      <c r="U12" s="1730"/>
    </row>
    <row r="13" spans="1:21" ht="22.75" customHeight="1">
      <c r="A13" s="1732"/>
      <c r="B13" s="1733" t="s">
        <v>960</v>
      </c>
      <c r="C13" s="1730">
        <v>10</v>
      </c>
      <c r="D13" s="1732"/>
      <c r="E13" s="1732"/>
      <c r="F13" s="1736" t="s">
        <v>946</v>
      </c>
      <c r="G13" s="1730">
        <v>24</v>
      </c>
      <c r="H13" s="1910"/>
      <c r="I13" s="1910"/>
      <c r="J13" s="1730"/>
      <c r="K13" s="1730"/>
      <c r="L13" s="1732"/>
      <c r="M13" s="1733"/>
      <c r="N13" s="1730"/>
      <c r="O13" s="1732"/>
      <c r="P13" s="1733"/>
      <c r="Q13" s="1730"/>
      <c r="R13" s="1731"/>
      <c r="S13" s="1732"/>
      <c r="T13" s="1733"/>
      <c r="U13" s="1730"/>
    </row>
    <row r="14" spans="1:21" ht="22.75" customHeight="1">
      <c r="A14" s="1732"/>
      <c r="B14" s="1733" t="s">
        <v>961</v>
      </c>
      <c r="C14" s="1730">
        <v>11</v>
      </c>
      <c r="D14" s="1731"/>
      <c r="E14" s="1732"/>
      <c r="F14" s="1733" t="s">
        <v>979</v>
      </c>
      <c r="G14" s="1730">
        <v>24</v>
      </c>
      <c r="H14" s="1732"/>
      <c r="I14" s="1733"/>
      <c r="J14" s="1730"/>
      <c r="K14" s="1730"/>
      <c r="L14" s="1732"/>
      <c r="M14" s="1733"/>
      <c r="N14" s="1730"/>
      <c r="O14" s="1732"/>
      <c r="P14" s="1733"/>
      <c r="Q14" s="1730"/>
      <c r="R14" s="1731"/>
      <c r="S14" s="1732"/>
      <c r="T14" s="1733"/>
      <c r="U14" s="1730"/>
    </row>
    <row r="15" spans="1:21" ht="22.75" customHeight="1">
      <c r="A15" s="1732"/>
      <c r="B15" s="1733" t="s">
        <v>962</v>
      </c>
      <c r="C15" s="1730">
        <v>12</v>
      </c>
      <c r="D15" s="1731"/>
      <c r="E15" s="1732"/>
      <c r="F15" s="1731" t="s">
        <v>980</v>
      </c>
      <c r="G15" s="1730">
        <v>25</v>
      </c>
      <c r="H15" s="1732"/>
      <c r="I15" s="1733"/>
      <c r="J15" s="1730"/>
      <c r="K15" s="1730"/>
      <c r="L15" s="1732"/>
      <c r="M15" s="1733"/>
      <c r="N15" s="1730"/>
      <c r="O15" s="1732"/>
      <c r="P15" s="1733"/>
      <c r="Q15" s="1730"/>
      <c r="R15" s="1731"/>
      <c r="S15" s="1732"/>
      <c r="T15" s="1733"/>
      <c r="U15" s="1730"/>
    </row>
    <row r="16" spans="1:21" ht="22.75" customHeight="1">
      <c r="A16" s="1732"/>
      <c r="B16" s="1733" t="s">
        <v>963</v>
      </c>
      <c r="C16" s="1730">
        <v>12</v>
      </c>
      <c r="D16" s="1732"/>
      <c r="E16" s="1732"/>
      <c r="F16" s="1733" t="s">
        <v>981</v>
      </c>
      <c r="G16" s="1730">
        <v>25</v>
      </c>
      <c r="H16" s="1732"/>
      <c r="I16" s="1733"/>
      <c r="J16" s="1730"/>
      <c r="K16" s="1730"/>
      <c r="L16" s="1732"/>
      <c r="M16" s="1733"/>
      <c r="N16" s="1730"/>
      <c r="O16" s="1732"/>
      <c r="P16" s="1733"/>
      <c r="Q16" s="1730"/>
      <c r="R16" s="1731"/>
      <c r="S16" s="1732"/>
      <c r="T16" s="1731"/>
      <c r="U16" s="1730"/>
    </row>
    <row r="17" spans="1:21" ht="22.75" customHeight="1">
      <c r="A17" s="1732"/>
      <c r="B17" s="1733" t="s">
        <v>964</v>
      </c>
      <c r="C17" s="1730">
        <v>13</v>
      </c>
      <c r="D17" s="1732"/>
      <c r="E17" s="1910" t="s">
        <v>947</v>
      </c>
      <c r="F17" s="1910"/>
      <c r="G17" s="1730"/>
      <c r="H17" s="1732"/>
      <c r="I17" s="1733"/>
      <c r="J17" s="1730"/>
      <c r="K17" s="1730"/>
      <c r="L17" s="1732"/>
      <c r="M17" s="1731"/>
      <c r="N17" s="1730"/>
      <c r="O17" s="1732"/>
      <c r="P17" s="1733"/>
      <c r="Q17" s="1730"/>
      <c r="R17" s="1732"/>
      <c r="S17" s="1731"/>
    </row>
    <row r="18" spans="1:21" ht="22.75" customHeight="1">
      <c r="B18" s="1733" t="s">
        <v>965</v>
      </c>
      <c r="C18" s="1730">
        <v>13</v>
      </c>
      <c r="D18" s="1731"/>
      <c r="E18" s="1910"/>
      <c r="F18" s="1910"/>
      <c r="G18" s="1730"/>
      <c r="H18" s="1732"/>
      <c r="I18" s="1733"/>
      <c r="J18" s="1730"/>
      <c r="K18" s="1730"/>
      <c r="L18" s="1732"/>
      <c r="M18" s="1733"/>
      <c r="N18" s="1730"/>
      <c r="O18" s="1732"/>
      <c r="P18" s="1733"/>
      <c r="Q18" s="1730"/>
      <c r="R18" s="1731"/>
      <c r="S18" s="1732"/>
      <c r="T18" s="1733"/>
      <c r="U18" s="1730"/>
    </row>
    <row r="19" spans="1:21" ht="22.75" customHeight="1">
      <c r="A19" s="1910" t="s">
        <v>948</v>
      </c>
      <c r="B19" s="1910"/>
      <c r="C19" s="1730"/>
      <c r="D19" s="1731"/>
      <c r="E19" s="1732"/>
      <c r="F19" s="1731" t="s">
        <v>982</v>
      </c>
      <c r="G19" s="1730">
        <v>26</v>
      </c>
      <c r="H19" s="1732"/>
      <c r="I19" s="1733"/>
      <c r="J19" s="1730"/>
      <c r="K19" s="1730"/>
      <c r="L19" s="1732"/>
      <c r="M19" s="1733"/>
      <c r="N19" s="1730"/>
      <c r="O19" s="1732"/>
      <c r="P19" s="1733"/>
      <c r="Q19" s="1730"/>
      <c r="R19" s="1731"/>
      <c r="S19" s="1732"/>
      <c r="T19" s="1733"/>
      <c r="U19" s="1730"/>
    </row>
    <row r="20" spans="1:21" ht="22.75" customHeight="1">
      <c r="A20" s="1910"/>
      <c r="B20" s="1910"/>
      <c r="C20" s="1730"/>
      <c r="D20" s="1732"/>
      <c r="E20" s="1732"/>
      <c r="F20" s="1733" t="s">
        <v>983</v>
      </c>
      <c r="G20" s="1730">
        <v>26</v>
      </c>
      <c r="H20" s="1732"/>
      <c r="I20" s="1733"/>
      <c r="J20" s="1730"/>
      <c r="K20" s="1730"/>
      <c r="L20" s="1732"/>
      <c r="M20" s="1733"/>
      <c r="N20" s="1730"/>
      <c r="O20" s="1732"/>
      <c r="P20" s="1733"/>
      <c r="Q20" s="1730"/>
      <c r="R20" s="1732"/>
      <c r="S20" s="1731"/>
    </row>
    <row r="21" spans="1:21" ht="22.75" customHeight="1">
      <c r="A21" s="1732"/>
      <c r="B21" s="1733" t="s">
        <v>966</v>
      </c>
      <c r="C21" s="1730">
        <v>14</v>
      </c>
      <c r="D21" s="1732"/>
      <c r="E21" s="1732"/>
      <c r="F21" s="1733" t="s">
        <v>984</v>
      </c>
      <c r="G21" s="1730">
        <v>27</v>
      </c>
      <c r="H21" s="1732"/>
      <c r="I21" s="1733"/>
      <c r="J21" s="1730"/>
      <c r="K21" s="1730"/>
      <c r="L21" s="1732"/>
      <c r="M21" s="1733"/>
      <c r="N21" s="1730"/>
      <c r="O21" s="1732"/>
      <c r="P21" s="1733"/>
      <c r="Q21" s="1730"/>
      <c r="R21" s="1732"/>
      <c r="S21" s="1731"/>
    </row>
    <row r="22" spans="1:21" ht="22.75" customHeight="1">
      <c r="B22" s="1733" t="s">
        <v>1087</v>
      </c>
      <c r="C22" s="1730">
        <v>14</v>
      </c>
      <c r="D22" s="1731"/>
      <c r="E22" s="1732"/>
      <c r="F22" s="1733" t="s">
        <v>985</v>
      </c>
      <c r="G22" s="1730">
        <v>27</v>
      </c>
      <c r="H22" s="1732"/>
      <c r="I22" s="1733"/>
      <c r="J22" s="1730"/>
      <c r="K22" s="1730"/>
      <c r="L22" s="1732"/>
      <c r="M22" s="1733"/>
      <c r="N22" s="1730"/>
      <c r="O22" s="1732"/>
      <c r="P22" s="1733"/>
      <c r="Q22" s="1730"/>
      <c r="R22" s="1731"/>
      <c r="S22" s="1732"/>
      <c r="T22" s="1733"/>
      <c r="U22" s="1730"/>
    </row>
    <row r="23" spans="1:21" ht="22.75" customHeight="1">
      <c r="A23" s="1910" t="s">
        <v>937</v>
      </c>
      <c r="B23" s="1910"/>
      <c r="C23" s="1730"/>
      <c r="D23" s="1731"/>
      <c r="E23" s="1732"/>
      <c r="F23" s="1731" t="s">
        <v>986</v>
      </c>
      <c r="G23" s="1730">
        <v>28</v>
      </c>
      <c r="H23" s="1732"/>
      <c r="I23" s="1733"/>
      <c r="J23" s="1730"/>
      <c r="K23" s="1730"/>
      <c r="L23" s="1732"/>
      <c r="M23" s="1733"/>
      <c r="N23" s="1730"/>
      <c r="O23" s="1732"/>
      <c r="P23" s="1733"/>
      <c r="Q23" s="1730"/>
      <c r="R23" s="1731"/>
      <c r="S23" s="1732"/>
      <c r="T23" s="1733"/>
      <c r="U23" s="1730"/>
    </row>
    <row r="24" spans="1:21" ht="22.75" customHeight="1">
      <c r="A24" s="1910"/>
      <c r="B24" s="1910"/>
      <c r="C24" s="1730"/>
      <c r="D24" s="1732"/>
      <c r="E24" s="1732"/>
      <c r="F24" s="1733" t="s">
        <v>987</v>
      </c>
      <c r="G24" s="1730">
        <v>29</v>
      </c>
      <c r="H24" s="1739"/>
      <c r="I24" s="1910"/>
      <c r="J24" s="1730"/>
      <c r="K24" s="1730"/>
      <c r="L24" s="1732"/>
      <c r="M24" s="1733"/>
      <c r="N24" s="1730"/>
      <c r="O24" s="1732"/>
      <c r="P24" s="1733"/>
      <c r="Q24" s="1730"/>
      <c r="R24" s="1732"/>
      <c r="S24" s="1731"/>
    </row>
    <row r="25" spans="1:21" ht="22.75" customHeight="1">
      <c r="A25" s="1732"/>
      <c r="B25" s="1733" t="s">
        <v>967</v>
      </c>
      <c r="C25" s="1730">
        <v>15</v>
      </c>
      <c r="D25" s="1732"/>
      <c r="E25" s="1732"/>
      <c r="F25" s="1733" t="s">
        <v>988</v>
      </c>
      <c r="G25" s="1730">
        <v>29</v>
      </c>
      <c r="H25" s="1739"/>
      <c r="I25" s="1910"/>
      <c r="J25" s="1730"/>
      <c r="K25" s="1730"/>
      <c r="L25" s="1732"/>
      <c r="M25" s="1733"/>
      <c r="N25" s="1730"/>
      <c r="O25" s="1910"/>
      <c r="P25" s="1910"/>
      <c r="Q25" s="1730"/>
      <c r="R25" s="1732"/>
      <c r="S25" s="1731"/>
    </row>
    <row r="26" spans="1:21" ht="22.75" customHeight="1">
      <c r="B26" s="1733" t="s">
        <v>968</v>
      </c>
      <c r="C26" s="1730">
        <v>15</v>
      </c>
      <c r="D26" s="1731"/>
      <c r="E26" s="1910" t="s">
        <v>936</v>
      </c>
      <c r="F26" s="1910"/>
      <c r="G26" s="1730"/>
      <c r="H26" s="1732"/>
      <c r="I26" s="1733"/>
      <c r="J26" s="1730"/>
      <c r="K26" s="1730"/>
      <c r="L26" s="1732"/>
      <c r="M26" s="1733"/>
      <c r="N26" s="1730"/>
      <c r="O26" s="1910"/>
      <c r="P26" s="1910"/>
      <c r="Q26" s="1730"/>
      <c r="R26" s="1731"/>
      <c r="S26" s="1732"/>
      <c r="T26" s="1733"/>
      <c r="U26" s="1730"/>
    </row>
    <row r="27" spans="1:21" ht="22.75" customHeight="1">
      <c r="A27" s="1910" t="s">
        <v>938</v>
      </c>
      <c r="B27" s="1910"/>
      <c r="C27" s="1730"/>
      <c r="D27" s="1731"/>
      <c r="E27" s="1910"/>
      <c r="F27" s="1910"/>
      <c r="G27" s="1730"/>
      <c r="H27" s="1732"/>
      <c r="I27" s="1733"/>
      <c r="J27" s="1730"/>
      <c r="K27" s="1730"/>
      <c r="L27" s="1732"/>
      <c r="M27" s="1733"/>
      <c r="N27" s="1730"/>
      <c r="O27" s="1732"/>
      <c r="P27" s="1733"/>
      <c r="Q27" s="1730"/>
      <c r="R27" s="1731"/>
      <c r="S27" s="1732"/>
      <c r="T27" s="1733"/>
      <c r="U27" s="1730"/>
    </row>
    <row r="28" spans="1:21" ht="22.75" customHeight="1">
      <c r="A28" s="1910"/>
      <c r="B28" s="1910"/>
      <c r="C28" s="1730"/>
      <c r="D28" s="1732"/>
      <c r="E28" s="1732"/>
      <c r="F28" s="1731" t="s">
        <v>989</v>
      </c>
      <c r="G28" s="1730">
        <v>30</v>
      </c>
      <c r="H28" s="1732"/>
      <c r="I28" s="1733"/>
      <c r="J28" s="1730"/>
      <c r="K28" s="1730"/>
      <c r="L28" s="1732"/>
      <c r="M28" s="1733"/>
      <c r="N28" s="1730"/>
      <c r="O28" s="1732"/>
      <c r="P28" s="1733"/>
      <c r="Q28" s="1730"/>
      <c r="R28" s="1732"/>
      <c r="S28" s="1731"/>
    </row>
    <row r="29" spans="1:21" ht="22.75" customHeight="1">
      <c r="A29" s="1732"/>
      <c r="B29" s="1911" t="s">
        <v>969</v>
      </c>
      <c r="C29" s="1913">
        <v>16</v>
      </c>
      <c r="D29" s="1732"/>
      <c r="E29" s="1732"/>
      <c r="F29" s="1731" t="s">
        <v>990</v>
      </c>
      <c r="G29" s="1730">
        <v>30</v>
      </c>
      <c r="H29" s="1732"/>
      <c r="I29" s="1733"/>
      <c r="J29" s="1730"/>
      <c r="K29" s="1730"/>
      <c r="L29" s="1732"/>
      <c r="M29" s="1733"/>
      <c r="N29" s="1730"/>
      <c r="O29" s="1732"/>
      <c r="P29" s="1733"/>
      <c r="Q29" s="1730"/>
      <c r="R29" s="1732"/>
      <c r="S29" s="1731"/>
    </row>
    <row r="30" spans="1:21" ht="22.75" customHeight="1">
      <c r="B30" s="1911"/>
      <c r="C30" s="1913"/>
      <c r="D30" s="1731"/>
      <c r="E30" s="1910" t="s">
        <v>949</v>
      </c>
      <c r="F30" s="1910"/>
      <c r="G30" s="1730"/>
      <c r="H30" s="1732"/>
      <c r="I30" s="1733"/>
      <c r="J30" s="1730"/>
      <c r="K30" s="1730"/>
      <c r="L30" s="1732"/>
      <c r="M30" s="1733"/>
      <c r="N30" s="1730"/>
      <c r="O30" s="1732"/>
      <c r="P30" s="1733"/>
      <c r="Q30" s="1730"/>
      <c r="R30" s="1731"/>
      <c r="S30" s="1732"/>
      <c r="T30" s="1733"/>
      <c r="U30" s="1730"/>
    </row>
    <row r="31" spans="1:21" ht="22.75" customHeight="1">
      <c r="A31" s="1910" t="s">
        <v>939</v>
      </c>
      <c r="B31" s="1910"/>
      <c r="C31" s="1730"/>
      <c r="D31" s="1731"/>
      <c r="E31" s="1910"/>
      <c r="F31" s="1910"/>
      <c r="G31" s="1730"/>
      <c r="H31" s="1732"/>
      <c r="I31" s="1733"/>
      <c r="J31" s="1730"/>
      <c r="K31" s="1730"/>
      <c r="L31" s="1732"/>
      <c r="M31" s="1733"/>
      <c r="N31" s="1730"/>
      <c r="O31" s="1732"/>
      <c r="P31" s="1733"/>
      <c r="Q31" s="1730"/>
      <c r="R31" s="1731"/>
      <c r="S31" s="1732"/>
      <c r="T31" s="1733"/>
      <c r="U31" s="1730"/>
    </row>
    <row r="32" spans="1:21" ht="22.75" customHeight="1">
      <c r="A32" s="1910"/>
      <c r="B32" s="1910"/>
      <c r="C32" s="1730"/>
      <c r="D32" s="1731"/>
      <c r="E32" s="1732"/>
      <c r="F32" s="1731" t="s">
        <v>991</v>
      </c>
      <c r="G32" s="1730">
        <v>31</v>
      </c>
      <c r="H32" s="1732"/>
      <c r="I32" s="1733"/>
      <c r="J32" s="1730"/>
      <c r="K32" s="1730"/>
      <c r="L32" s="1732"/>
      <c r="M32" s="1733"/>
      <c r="N32" s="1730"/>
      <c r="O32" s="1732"/>
      <c r="P32" s="1731"/>
      <c r="Q32" s="1730"/>
      <c r="R32" s="1732"/>
      <c r="S32" s="1731"/>
    </row>
    <row r="33" spans="1:28" ht="22.75" customHeight="1">
      <c r="B33" s="1736" t="s">
        <v>940</v>
      </c>
      <c r="C33" s="1730">
        <v>17</v>
      </c>
      <c r="D33" s="1731"/>
      <c r="E33" s="1732"/>
      <c r="F33" s="1733" t="s">
        <v>992</v>
      </c>
      <c r="G33" s="1730">
        <v>31</v>
      </c>
      <c r="H33" s="1732"/>
      <c r="I33" s="1733"/>
      <c r="J33" s="1730"/>
      <c r="K33" s="1730"/>
      <c r="L33" s="1732"/>
      <c r="M33" s="1733"/>
      <c r="N33" s="1730"/>
      <c r="O33" s="1732"/>
      <c r="P33" s="1733"/>
      <c r="Q33" s="1730"/>
      <c r="R33" s="1731"/>
      <c r="S33" s="1732"/>
      <c r="T33" s="1733"/>
      <c r="U33" s="1730"/>
    </row>
    <row r="34" spans="1:28" ht="22.75" customHeight="1">
      <c r="A34" s="1910" t="s">
        <v>951</v>
      </c>
      <c r="B34" s="1910"/>
      <c r="C34" s="1730"/>
      <c r="D34" s="1731"/>
      <c r="E34" s="1910" t="s">
        <v>950</v>
      </c>
      <c r="F34" s="1910"/>
      <c r="G34" s="1730"/>
      <c r="H34" s="1732"/>
      <c r="I34" s="1733"/>
      <c r="J34" s="1730"/>
      <c r="K34" s="1730"/>
      <c r="L34" s="1732"/>
      <c r="M34" s="1733"/>
      <c r="N34" s="1730"/>
      <c r="O34" s="1732"/>
      <c r="P34" s="1733"/>
      <c r="Q34" s="1730"/>
      <c r="R34" s="1731"/>
      <c r="S34" s="1732"/>
      <c r="T34" s="1733"/>
      <c r="U34" s="1730"/>
    </row>
    <row r="35" spans="1:28" ht="22.75" customHeight="1">
      <c r="A35" s="1910"/>
      <c r="B35" s="1910"/>
      <c r="C35" s="1730"/>
      <c r="D35" s="1732"/>
      <c r="E35" s="1910"/>
      <c r="F35" s="1910"/>
      <c r="G35" s="1730"/>
      <c r="H35" s="1910"/>
      <c r="I35" s="1910"/>
      <c r="J35" s="1730"/>
      <c r="K35" s="1730"/>
      <c r="L35" s="1732"/>
      <c r="M35" s="1733"/>
      <c r="N35" s="1730"/>
      <c r="O35" s="1732"/>
      <c r="P35" s="1733"/>
      <c r="Q35" s="1730"/>
      <c r="R35" s="1732"/>
      <c r="S35" s="1731"/>
    </row>
    <row r="36" spans="1:28" ht="22.75" customHeight="1">
      <c r="A36" s="1732"/>
      <c r="B36" s="1733" t="s">
        <v>970</v>
      </c>
      <c r="C36" s="1730">
        <v>18</v>
      </c>
      <c r="D36" s="1731"/>
      <c r="E36" s="1732"/>
      <c r="F36" s="1733" t="s">
        <v>993</v>
      </c>
      <c r="G36" s="1730">
        <v>32</v>
      </c>
      <c r="H36" s="1910"/>
      <c r="I36" s="1910"/>
      <c r="J36" s="1730"/>
      <c r="K36" s="1730"/>
      <c r="L36" s="1732"/>
      <c r="M36" s="1733"/>
      <c r="N36" s="1730"/>
      <c r="O36" s="1732"/>
      <c r="P36" s="1733"/>
      <c r="Q36" s="1730"/>
      <c r="R36" s="1731"/>
      <c r="S36" s="1732"/>
      <c r="T36" s="1733"/>
      <c r="U36" s="1730"/>
    </row>
    <row r="37" spans="1:28" ht="22.75" customHeight="1">
      <c r="A37" s="1732"/>
      <c r="B37" s="1733" t="s">
        <v>971</v>
      </c>
      <c r="C37" s="1730">
        <v>19</v>
      </c>
      <c r="D37" s="1731"/>
      <c r="E37" s="1732"/>
      <c r="F37" s="1731" t="s">
        <v>994</v>
      </c>
      <c r="G37" s="1730">
        <v>32</v>
      </c>
      <c r="H37" s="1732"/>
      <c r="I37" s="1733"/>
      <c r="J37" s="1730"/>
      <c r="K37" s="1730"/>
      <c r="L37" s="1732"/>
      <c r="M37" s="1733"/>
      <c r="N37" s="1730"/>
      <c r="O37" s="1732"/>
      <c r="P37" s="1733"/>
      <c r="Q37" s="1730"/>
      <c r="R37" s="1731"/>
      <c r="S37" s="1732"/>
      <c r="T37" s="1733"/>
      <c r="U37" s="1730"/>
    </row>
    <row r="38" spans="1:28" ht="22.75" customHeight="1">
      <c r="B38" s="1733" t="s">
        <v>972</v>
      </c>
      <c r="C38" s="1730">
        <v>19</v>
      </c>
      <c r="D38" s="1732"/>
      <c r="E38" s="1738"/>
      <c r="F38" s="1738"/>
      <c r="H38" s="1732"/>
      <c r="I38" s="1733"/>
      <c r="J38" s="1730"/>
      <c r="K38" s="1730"/>
      <c r="L38" s="1732"/>
      <c r="M38" s="1733"/>
      <c r="N38" s="1730"/>
      <c r="O38" s="1732"/>
      <c r="P38" s="1733"/>
      <c r="Q38" s="1730"/>
      <c r="R38" s="1732"/>
      <c r="S38" s="1731"/>
    </row>
    <row r="39" spans="1:28" ht="22.75" customHeight="1">
      <c r="A39" s="1910" t="s">
        <v>941</v>
      </c>
      <c r="B39" s="1910"/>
      <c r="C39" s="1730"/>
      <c r="D39" s="1731"/>
      <c r="E39" s="1732"/>
      <c r="F39" s="1733"/>
      <c r="G39" s="1730"/>
      <c r="H39" s="1732"/>
      <c r="I39" s="1733"/>
      <c r="J39" s="1730"/>
      <c r="K39" s="1732"/>
      <c r="L39" s="1732"/>
      <c r="M39" s="1731"/>
      <c r="N39" s="1730"/>
      <c r="O39" s="1732"/>
      <c r="P39" s="1733"/>
      <c r="Q39" s="1730"/>
      <c r="R39" s="1732"/>
      <c r="S39" s="1731"/>
    </row>
    <row r="40" spans="1:28" ht="22.75" customHeight="1">
      <c r="A40" s="1910"/>
      <c r="B40" s="1910"/>
      <c r="C40" s="1730"/>
      <c r="D40" s="1732"/>
      <c r="E40" s="1732"/>
      <c r="F40" s="1733"/>
      <c r="G40" s="1730"/>
      <c r="H40" s="1732"/>
      <c r="I40" s="1733"/>
      <c r="J40" s="1730"/>
      <c r="K40" s="1732"/>
      <c r="L40" s="1732"/>
      <c r="M40" s="1733"/>
      <c r="N40" s="1730"/>
      <c r="O40" s="1732"/>
      <c r="P40" s="1731"/>
      <c r="Q40" s="1730"/>
      <c r="R40" s="1732"/>
      <c r="S40" s="1731"/>
    </row>
    <row r="41" spans="1:28" ht="22.75" customHeight="1">
      <c r="A41" s="1732"/>
      <c r="B41" s="1733" t="s">
        <v>973</v>
      </c>
      <c r="C41" s="1730">
        <v>20</v>
      </c>
      <c r="D41" s="1731"/>
      <c r="E41" s="1732"/>
      <c r="F41" s="1733"/>
      <c r="G41" s="1731"/>
      <c r="H41" s="1732"/>
      <c r="I41" s="1733"/>
      <c r="J41" s="1730"/>
      <c r="K41" s="1730"/>
      <c r="L41" s="1732"/>
      <c r="M41" s="1733"/>
      <c r="N41" s="1730"/>
      <c r="O41" s="1732"/>
      <c r="P41" s="1733"/>
      <c r="Q41" s="1730"/>
      <c r="R41" s="1731"/>
      <c r="S41" s="1732"/>
      <c r="T41" s="1733"/>
      <c r="U41" s="1730"/>
    </row>
    <row r="42" spans="1:28" ht="22.75" customHeight="1">
      <c r="A42" s="1732"/>
      <c r="B42" s="1733" t="s">
        <v>974</v>
      </c>
      <c r="C42" s="1730">
        <v>20</v>
      </c>
      <c r="D42" s="1731"/>
      <c r="E42" s="1732"/>
      <c r="F42" s="1736"/>
      <c r="G42" s="1731"/>
      <c r="H42" s="1732"/>
      <c r="I42" s="1733"/>
      <c r="J42" s="1730"/>
      <c r="K42" s="1730"/>
      <c r="L42" s="1732"/>
      <c r="M42" s="1733"/>
      <c r="N42" s="1730"/>
      <c r="O42" s="1732"/>
      <c r="P42" s="1733"/>
      <c r="Q42" s="1730"/>
      <c r="R42" s="1731"/>
      <c r="S42" s="1732"/>
      <c r="T42" s="1733"/>
      <c r="U42" s="1730"/>
    </row>
    <row r="43" spans="1:28" ht="22.75" customHeight="1">
      <c r="A43" s="1732"/>
      <c r="B43" s="1733"/>
      <c r="C43" s="1731"/>
      <c r="D43" s="1732"/>
      <c r="E43" s="1732"/>
      <c r="F43" s="1733"/>
      <c r="G43" s="1730"/>
      <c r="H43" s="1732"/>
      <c r="I43" s="1733"/>
      <c r="J43" s="1730"/>
      <c r="K43" s="1732"/>
      <c r="L43" s="1732"/>
      <c r="M43" s="1731"/>
      <c r="N43" s="1730"/>
      <c r="O43" s="1732"/>
      <c r="P43" s="1733"/>
      <c r="Q43" s="1730"/>
      <c r="S43" s="1731"/>
      <c r="V43" s="1734"/>
      <c r="W43" s="1734"/>
      <c r="X43" s="1734"/>
      <c r="Y43" s="1734"/>
      <c r="Z43" s="1734"/>
      <c r="AA43" s="1734"/>
      <c r="AB43" s="1734"/>
    </row>
    <row r="44" spans="1:28" ht="22.75" customHeight="1">
      <c r="B44" s="1735"/>
      <c r="C44" s="1730"/>
      <c r="D44" s="1732"/>
      <c r="E44" s="1732"/>
      <c r="F44" s="1733"/>
      <c r="G44" s="1730"/>
      <c r="H44" s="1732"/>
      <c r="I44" s="1733"/>
      <c r="J44" s="1730"/>
      <c r="K44" s="1732"/>
      <c r="L44" s="1732"/>
      <c r="M44" s="1731"/>
      <c r="N44" s="1730"/>
      <c r="O44" s="1732"/>
      <c r="P44" s="1733"/>
      <c r="Q44" s="1730"/>
      <c r="S44" s="1731"/>
      <c r="U44" s="1734"/>
      <c r="V44" s="1734"/>
      <c r="W44" s="1734"/>
      <c r="X44" s="1734"/>
      <c r="Y44" s="1734"/>
      <c r="Z44" s="1734"/>
      <c r="AA44" s="1734"/>
      <c r="AB44" s="1734"/>
    </row>
    <row r="45" spans="1:28" ht="23.15" customHeight="1">
      <c r="D45" s="1731"/>
      <c r="E45" s="1732"/>
      <c r="F45" s="1733"/>
      <c r="G45" s="1732"/>
      <c r="H45" s="1732"/>
      <c r="I45" s="1731"/>
      <c r="J45" s="1732"/>
      <c r="K45" s="1732"/>
      <c r="L45" s="1732"/>
      <c r="M45" s="1731"/>
      <c r="N45" s="1730"/>
      <c r="O45" s="1732"/>
      <c r="P45" s="1733"/>
      <c r="Q45" s="1730"/>
      <c r="S45" s="1731"/>
      <c r="U45" s="1734"/>
    </row>
    <row r="46" spans="1:28" ht="23.15" customHeight="1">
      <c r="E46" s="1732"/>
      <c r="F46" s="1733"/>
      <c r="G46" s="1732"/>
      <c r="H46" s="1732"/>
      <c r="I46" s="1731"/>
      <c r="J46" s="1732"/>
      <c r="L46" s="1732"/>
      <c r="M46" s="1731"/>
      <c r="N46" s="1730"/>
      <c r="O46" s="1732"/>
      <c r="P46" s="1733"/>
      <c r="Q46" s="1730"/>
      <c r="S46" s="1731"/>
      <c r="U46" s="1734"/>
    </row>
    <row r="47" spans="1:28" ht="23.15" customHeight="1">
      <c r="E47" s="1732"/>
      <c r="F47" s="1731"/>
      <c r="G47" s="1732"/>
      <c r="H47" s="1732"/>
      <c r="I47" s="1731"/>
      <c r="J47" s="1732"/>
      <c r="L47" s="1732"/>
      <c r="M47" s="1731"/>
      <c r="N47" s="1730"/>
      <c r="O47" s="1732"/>
      <c r="P47" s="1733"/>
      <c r="Q47" s="1730"/>
      <c r="S47" s="1731"/>
    </row>
    <row r="48" spans="1:28">
      <c r="H48" s="1732"/>
      <c r="I48" s="1731"/>
      <c r="J48" s="1732"/>
      <c r="L48" s="1732"/>
      <c r="M48" s="1731"/>
      <c r="N48" s="1730"/>
      <c r="O48" s="1732"/>
      <c r="P48" s="1733"/>
      <c r="Q48" s="1730"/>
    </row>
    <row r="49" spans="1:17">
      <c r="L49" s="1732"/>
      <c r="M49" s="1731"/>
      <c r="N49" s="1730"/>
      <c r="O49" s="1732"/>
      <c r="P49" s="1731"/>
      <c r="Q49" s="1730"/>
    </row>
    <row r="50" spans="1:17">
      <c r="L50" s="1732"/>
      <c r="M50" s="1731"/>
      <c r="N50" s="1730"/>
      <c r="O50" s="1732"/>
      <c r="P50" s="1910"/>
      <c r="Q50" s="1730"/>
    </row>
    <row r="51" spans="1:17">
      <c r="L51" s="1732"/>
      <c r="M51" s="1731"/>
      <c r="N51" s="1730"/>
      <c r="O51" s="1732"/>
      <c r="P51" s="1910"/>
      <c r="Q51" s="1730"/>
    </row>
    <row r="52" spans="1:17">
      <c r="A52" s="1727"/>
      <c r="O52" s="1732"/>
      <c r="P52" s="1733"/>
      <c r="Q52" s="1730"/>
    </row>
    <row r="53" spans="1:17">
      <c r="O53" s="1732"/>
      <c r="P53" s="1733"/>
      <c r="Q53" s="1730"/>
    </row>
    <row r="54" spans="1:17">
      <c r="O54" s="1732"/>
      <c r="P54" s="1733"/>
      <c r="Q54" s="1730"/>
    </row>
    <row r="55" spans="1:17">
      <c r="O55" s="1732"/>
      <c r="P55" s="1733"/>
      <c r="Q55" s="1730"/>
    </row>
    <row r="56" spans="1:17">
      <c r="O56" s="1732"/>
      <c r="P56" s="1731"/>
      <c r="Q56" s="1730"/>
    </row>
    <row r="57" spans="1:17">
      <c r="O57" s="1732"/>
      <c r="P57" s="1731"/>
      <c r="Q57" s="1730"/>
    </row>
  </sheetData>
  <mergeCells count="22">
    <mergeCell ref="S6:T7"/>
    <mergeCell ref="B1:F1"/>
    <mergeCell ref="H35:I36"/>
    <mergeCell ref="A31:B32"/>
    <mergeCell ref="C29:C30"/>
    <mergeCell ref="E34:F35"/>
    <mergeCell ref="P50:P51"/>
    <mergeCell ref="A3:B4"/>
    <mergeCell ref="H12:I13"/>
    <mergeCell ref="O25:P26"/>
    <mergeCell ref="I24:I25"/>
    <mergeCell ref="E7:F8"/>
    <mergeCell ref="B29:B30"/>
    <mergeCell ref="A19:B20"/>
    <mergeCell ref="A23:B24"/>
    <mergeCell ref="A27:B28"/>
    <mergeCell ref="A39:B40"/>
    <mergeCell ref="A34:B35"/>
    <mergeCell ref="E3:F4"/>
    <mergeCell ref="E17:F18"/>
    <mergeCell ref="E26:F27"/>
    <mergeCell ref="E30:F31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scale="73" orientation="portrait" r:id="rId1"/>
  <colBreaks count="2" manualBreakCount="2">
    <brk id="7" max="45" man="1"/>
    <brk id="14" max="4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view="pageBreakPreview" topLeftCell="A10" zoomScale="90" zoomScaleNormal="100" zoomScaleSheetLayoutView="90" workbookViewId="0">
      <selection activeCell="AQ33" sqref="AQ33"/>
    </sheetView>
  </sheetViews>
  <sheetFormatPr defaultRowHeight="14"/>
  <cols>
    <col min="1" max="1" width="11.6328125" style="102" customWidth="1"/>
    <col min="2" max="4" width="2.6328125" style="102" customWidth="1"/>
    <col min="5" max="8" width="2.6328125" style="102" hidden="1" customWidth="1"/>
    <col min="9" max="33" width="2.6328125" style="102" customWidth="1"/>
    <col min="34" max="34" width="3.08984375" style="122" customWidth="1"/>
    <col min="35" max="35" width="16.08984375" style="492" customWidth="1"/>
    <col min="36" max="39" width="10.6328125" style="492" bestFit="1" customWidth="1"/>
    <col min="40" max="40" width="12" style="492" bestFit="1" customWidth="1"/>
    <col min="41" max="41" width="12.08984375" style="492" customWidth="1"/>
    <col min="42" max="42" width="3.08984375" style="492" customWidth="1"/>
    <col min="43" max="43" width="5.6328125" style="122" customWidth="1"/>
    <col min="44" max="264" width="9" style="122"/>
    <col min="265" max="265" width="11.6328125" style="122" customWidth="1"/>
    <col min="266" max="268" width="2.6328125" style="122" customWidth="1"/>
    <col min="269" max="272" width="0" style="122" hidden="1" customWidth="1"/>
    <col min="273" max="296" width="2.6328125" style="122" customWidth="1"/>
    <col min="297" max="298" width="3.08984375" style="122" customWidth="1"/>
    <col min="299" max="299" width="5.6328125" style="122" customWidth="1"/>
    <col min="300" max="520" width="9" style="122"/>
    <col min="521" max="521" width="11.6328125" style="122" customWidth="1"/>
    <col min="522" max="524" width="2.6328125" style="122" customWidth="1"/>
    <col min="525" max="528" width="0" style="122" hidden="1" customWidth="1"/>
    <col min="529" max="552" width="2.6328125" style="122" customWidth="1"/>
    <col min="553" max="554" width="3.08984375" style="122" customWidth="1"/>
    <col min="555" max="555" width="5.6328125" style="122" customWidth="1"/>
    <col min="556" max="776" width="9" style="122"/>
    <col min="777" max="777" width="11.6328125" style="122" customWidth="1"/>
    <col min="778" max="780" width="2.6328125" style="122" customWidth="1"/>
    <col min="781" max="784" width="0" style="122" hidden="1" customWidth="1"/>
    <col min="785" max="808" width="2.6328125" style="122" customWidth="1"/>
    <col min="809" max="810" width="3.08984375" style="122" customWidth="1"/>
    <col min="811" max="811" width="5.6328125" style="122" customWidth="1"/>
    <col min="812" max="1032" width="9" style="122"/>
    <col min="1033" max="1033" width="11.6328125" style="122" customWidth="1"/>
    <col min="1034" max="1036" width="2.6328125" style="122" customWidth="1"/>
    <col min="1037" max="1040" width="0" style="122" hidden="1" customWidth="1"/>
    <col min="1041" max="1064" width="2.6328125" style="122" customWidth="1"/>
    <col min="1065" max="1066" width="3.08984375" style="122" customWidth="1"/>
    <col min="1067" max="1067" width="5.6328125" style="122" customWidth="1"/>
    <col min="1068" max="1288" width="9" style="122"/>
    <col min="1289" max="1289" width="11.6328125" style="122" customWidth="1"/>
    <col min="1290" max="1292" width="2.6328125" style="122" customWidth="1"/>
    <col min="1293" max="1296" width="0" style="122" hidden="1" customWidth="1"/>
    <col min="1297" max="1320" width="2.6328125" style="122" customWidth="1"/>
    <col min="1321" max="1322" width="3.08984375" style="122" customWidth="1"/>
    <col min="1323" max="1323" width="5.6328125" style="122" customWidth="1"/>
    <col min="1324" max="1544" width="9" style="122"/>
    <col min="1545" max="1545" width="11.6328125" style="122" customWidth="1"/>
    <col min="1546" max="1548" width="2.6328125" style="122" customWidth="1"/>
    <col min="1549" max="1552" width="0" style="122" hidden="1" customWidth="1"/>
    <col min="1553" max="1576" width="2.6328125" style="122" customWidth="1"/>
    <col min="1577" max="1578" width="3.08984375" style="122" customWidth="1"/>
    <col min="1579" max="1579" width="5.6328125" style="122" customWidth="1"/>
    <col min="1580" max="1800" width="9" style="122"/>
    <col min="1801" max="1801" width="11.6328125" style="122" customWidth="1"/>
    <col min="1802" max="1804" width="2.6328125" style="122" customWidth="1"/>
    <col min="1805" max="1808" width="0" style="122" hidden="1" customWidth="1"/>
    <col min="1809" max="1832" width="2.6328125" style="122" customWidth="1"/>
    <col min="1833" max="1834" width="3.08984375" style="122" customWidth="1"/>
    <col min="1835" max="1835" width="5.6328125" style="122" customWidth="1"/>
    <col min="1836" max="2056" width="9" style="122"/>
    <col min="2057" max="2057" width="11.6328125" style="122" customWidth="1"/>
    <col min="2058" max="2060" width="2.6328125" style="122" customWidth="1"/>
    <col min="2061" max="2064" width="0" style="122" hidden="1" customWidth="1"/>
    <col min="2065" max="2088" width="2.6328125" style="122" customWidth="1"/>
    <col min="2089" max="2090" width="3.08984375" style="122" customWidth="1"/>
    <col min="2091" max="2091" width="5.6328125" style="122" customWidth="1"/>
    <col min="2092" max="2312" width="9" style="122"/>
    <col min="2313" max="2313" width="11.6328125" style="122" customWidth="1"/>
    <col min="2314" max="2316" width="2.6328125" style="122" customWidth="1"/>
    <col min="2317" max="2320" width="0" style="122" hidden="1" customWidth="1"/>
    <col min="2321" max="2344" width="2.6328125" style="122" customWidth="1"/>
    <col min="2345" max="2346" width="3.08984375" style="122" customWidth="1"/>
    <col min="2347" max="2347" width="5.6328125" style="122" customWidth="1"/>
    <col min="2348" max="2568" width="9" style="122"/>
    <col min="2569" max="2569" width="11.6328125" style="122" customWidth="1"/>
    <col min="2570" max="2572" width="2.6328125" style="122" customWidth="1"/>
    <col min="2573" max="2576" width="0" style="122" hidden="1" customWidth="1"/>
    <col min="2577" max="2600" width="2.6328125" style="122" customWidth="1"/>
    <col min="2601" max="2602" width="3.08984375" style="122" customWidth="1"/>
    <col min="2603" max="2603" width="5.6328125" style="122" customWidth="1"/>
    <col min="2604" max="2824" width="9" style="122"/>
    <col min="2825" max="2825" width="11.6328125" style="122" customWidth="1"/>
    <col min="2826" max="2828" width="2.6328125" style="122" customWidth="1"/>
    <col min="2829" max="2832" width="0" style="122" hidden="1" customWidth="1"/>
    <col min="2833" max="2856" width="2.6328125" style="122" customWidth="1"/>
    <col min="2857" max="2858" width="3.08984375" style="122" customWidth="1"/>
    <col min="2859" max="2859" width="5.6328125" style="122" customWidth="1"/>
    <col min="2860" max="3080" width="9" style="122"/>
    <col min="3081" max="3081" width="11.6328125" style="122" customWidth="1"/>
    <col min="3082" max="3084" width="2.6328125" style="122" customWidth="1"/>
    <col min="3085" max="3088" width="0" style="122" hidden="1" customWidth="1"/>
    <col min="3089" max="3112" width="2.6328125" style="122" customWidth="1"/>
    <col min="3113" max="3114" width="3.08984375" style="122" customWidth="1"/>
    <col min="3115" max="3115" width="5.6328125" style="122" customWidth="1"/>
    <col min="3116" max="3336" width="9" style="122"/>
    <col min="3337" max="3337" width="11.6328125" style="122" customWidth="1"/>
    <col min="3338" max="3340" width="2.6328125" style="122" customWidth="1"/>
    <col min="3341" max="3344" width="0" style="122" hidden="1" customWidth="1"/>
    <col min="3345" max="3368" width="2.6328125" style="122" customWidth="1"/>
    <col min="3369" max="3370" width="3.08984375" style="122" customWidth="1"/>
    <col min="3371" max="3371" width="5.6328125" style="122" customWidth="1"/>
    <col min="3372" max="3592" width="9" style="122"/>
    <col min="3593" max="3593" width="11.6328125" style="122" customWidth="1"/>
    <col min="3594" max="3596" width="2.6328125" style="122" customWidth="1"/>
    <col min="3597" max="3600" width="0" style="122" hidden="1" customWidth="1"/>
    <col min="3601" max="3624" width="2.6328125" style="122" customWidth="1"/>
    <col min="3625" max="3626" width="3.08984375" style="122" customWidth="1"/>
    <col min="3627" max="3627" width="5.6328125" style="122" customWidth="1"/>
    <col min="3628" max="3848" width="9" style="122"/>
    <col min="3849" max="3849" width="11.6328125" style="122" customWidth="1"/>
    <col min="3850" max="3852" width="2.6328125" style="122" customWidth="1"/>
    <col min="3853" max="3856" width="0" style="122" hidden="1" customWidth="1"/>
    <col min="3857" max="3880" width="2.6328125" style="122" customWidth="1"/>
    <col min="3881" max="3882" width="3.08984375" style="122" customWidth="1"/>
    <col min="3883" max="3883" width="5.6328125" style="122" customWidth="1"/>
    <col min="3884" max="4104" width="9" style="122"/>
    <col min="4105" max="4105" width="11.6328125" style="122" customWidth="1"/>
    <col min="4106" max="4108" width="2.6328125" style="122" customWidth="1"/>
    <col min="4109" max="4112" width="0" style="122" hidden="1" customWidth="1"/>
    <col min="4113" max="4136" width="2.6328125" style="122" customWidth="1"/>
    <col min="4137" max="4138" width="3.08984375" style="122" customWidth="1"/>
    <col min="4139" max="4139" width="5.6328125" style="122" customWidth="1"/>
    <col min="4140" max="4360" width="9" style="122"/>
    <col min="4361" max="4361" width="11.6328125" style="122" customWidth="1"/>
    <col min="4362" max="4364" width="2.6328125" style="122" customWidth="1"/>
    <col min="4365" max="4368" width="0" style="122" hidden="1" customWidth="1"/>
    <col min="4369" max="4392" width="2.6328125" style="122" customWidth="1"/>
    <col min="4393" max="4394" width="3.08984375" style="122" customWidth="1"/>
    <col min="4395" max="4395" width="5.6328125" style="122" customWidth="1"/>
    <col min="4396" max="4616" width="9" style="122"/>
    <col min="4617" max="4617" width="11.6328125" style="122" customWidth="1"/>
    <col min="4618" max="4620" width="2.6328125" style="122" customWidth="1"/>
    <col min="4621" max="4624" width="0" style="122" hidden="1" customWidth="1"/>
    <col min="4625" max="4648" width="2.6328125" style="122" customWidth="1"/>
    <col min="4649" max="4650" width="3.08984375" style="122" customWidth="1"/>
    <col min="4651" max="4651" width="5.6328125" style="122" customWidth="1"/>
    <col min="4652" max="4872" width="9" style="122"/>
    <col min="4873" max="4873" width="11.6328125" style="122" customWidth="1"/>
    <col min="4874" max="4876" width="2.6328125" style="122" customWidth="1"/>
    <col min="4877" max="4880" width="0" style="122" hidden="1" customWidth="1"/>
    <col min="4881" max="4904" width="2.6328125" style="122" customWidth="1"/>
    <col min="4905" max="4906" width="3.08984375" style="122" customWidth="1"/>
    <col min="4907" max="4907" width="5.6328125" style="122" customWidth="1"/>
    <col min="4908" max="5128" width="9" style="122"/>
    <col min="5129" max="5129" width="11.6328125" style="122" customWidth="1"/>
    <col min="5130" max="5132" width="2.6328125" style="122" customWidth="1"/>
    <col min="5133" max="5136" width="0" style="122" hidden="1" customWidth="1"/>
    <col min="5137" max="5160" width="2.6328125" style="122" customWidth="1"/>
    <col min="5161" max="5162" width="3.08984375" style="122" customWidth="1"/>
    <col min="5163" max="5163" width="5.6328125" style="122" customWidth="1"/>
    <col min="5164" max="5384" width="9" style="122"/>
    <col min="5385" max="5385" width="11.6328125" style="122" customWidth="1"/>
    <col min="5386" max="5388" width="2.6328125" style="122" customWidth="1"/>
    <col min="5389" max="5392" width="0" style="122" hidden="1" customWidth="1"/>
    <col min="5393" max="5416" width="2.6328125" style="122" customWidth="1"/>
    <col min="5417" max="5418" width="3.08984375" style="122" customWidth="1"/>
    <col min="5419" max="5419" width="5.6328125" style="122" customWidth="1"/>
    <col min="5420" max="5640" width="9" style="122"/>
    <col min="5641" max="5641" width="11.6328125" style="122" customWidth="1"/>
    <col min="5642" max="5644" width="2.6328125" style="122" customWidth="1"/>
    <col min="5645" max="5648" width="0" style="122" hidden="1" customWidth="1"/>
    <col min="5649" max="5672" width="2.6328125" style="122" customWidth="1"/>
    <col min="5673" max="5674" width="3.08984375" style="122" customWidth="1"/>
    <col min="5675" max="5675" width="5.6328125" style="122" customWidth="1"/>
    <col min="5676" max="5896" width="9" style="122"/>
    <col min="5897" max="5897" width="11.6328125" style="122" customWidth="1"/>
    <col min="5898" max="5900" width="2.6328125" style="122" customWidth="1"/>
    <col min="5901" max="5904" width="0" style="122" hidden="1" customWidth="1"/>
    <col min="5905" max="5928" width="2.6328125" style="122" customWidth="1"/>
    <col min="5929" max="5930" width="3.08984375" style="122" customWidth="1"/>
    <col min="5931" max="5931" width="5.6328125" style="122" customWidth="1"/>
    <col min="5932" max="6152" width="9" style="122"/>
    <col min="6153" max="6153" width="11.6328125" style="122" customWidth="1"/>
    <col min="6154" max="6156" width="2.6328125" style="122" customWidth="1"/>
    <col min="6157" max="6160" width="0" style="122" hidden="1" customWidth="1"/>
    <col min="6161" max="6184" width="2.6328125" style="122" customWidth="1"/>
    <col min="6185" max="6186" width="3.08984375" style="122" customWidth="1"/>
    <col min="6187" max="6187" width="5.6328125" style="122" customWidth="1"/>
    <col min="6188" max="6408" width="9" style="122"/>
    <col min="6409" max="6409" width="11.6328125" style="122" customWidth="1"/>
    <col min="6410" max="6412" width="2.6328125" style="122" customWidth="1"/>
    <col min="6413" max="6416" width="0" style="122" hidden="1" customWidth="1"/>
    <col min="6417" max="6440" width="2.6328125" style="122" customWidth="1"/>
    <col min="6441" max="6442" width="3.08984375" style="122" customWidth="1"/>
    <col min="6443" max="6443" width="5.6328125" style="122" customWidth="1"/>
    <col min="6444" max="6664" width="9" style="122"/>
    <col min="6665" max="6665" width="11.6328125" style="122" customWidth="1"/>
    <col min="6666" max="6668" width="2.6328125" style="122" customWidth="1"/>
    <col min="6669" max="6672" width="0" style="122" hidden="1" customWidth="1"/>
    <col min="6673" max="6696" width="2.6328125" style="122" customWidth="1"/>
    <col min="6697" max="6698" width="3.08984375" style="122" customWidth="1"/>
    <col min="6699" max="6699" width="5.6328125" style="122" customWidth="1"/>
    <col min="6700" max="6920" width="9" style="122"/>
    <col min="6921" max="6921" width="11.6328125" style="122" customWidth="1"/>
    <col min="6922" max="6924" width="2.6328125" style="122" customWidth="1"/>
    <col min="6925" max="6928" width="0" style="122" hidden="1" customWidth="1"/>
    <col min="6929" max="6952" width="2.6328125" style="122" customWidth="1"/>
    <col min="6953" max="6954" width="3.08984375" style="122" customWidth="1"/>
    <col min="6955" max="6955" width="5.6328125" style="122" customWidth="1"/>
    <col min="6956" max="7176" width="9" style="122"/>
    <col min="7177" max="7177" width="11.6328125" style="122" customWidth="1"/>
    <col min="7178" max="7180" width="2.6328125" style="122" customWidth="1"/>
    <col min="7181" max="7184" width="0" style="122" hidden="1" customWidth="1"/>
    <col min="7185" max="7208" width="2.6328125" style="122" customWidth="1"/>
    <col min="7209" max="7210" width="3.08984375" style="122" customWidth="1"/>
    <col min="7211" max="7211" width="5.6328125" style="122" customWidth="1"/>
    <col min="7212" max="7432" width="9" style="122"/>
    <col min="7433" max="7433" width="11.6328125" style="122" customWidth="1"/>
    <col min="7434" max="7436" width="2.6328125" style="122" customWidth="1"/>
    <col min="7437" max="7440" width="0" style="122" hidden="1" customWidth="1"/>
    <col min="7441" max="7464" width="2.6328125" style="122" customWidth="1"/>
    <col min="7465" max="7466" width="3.08984375" style="122" customWidth="1"/>
    <col min="7467" max="7467" width="5.6328125" style="122" customWidth="1"/>
    <col min="7468" max="7688" width="9" style="122"/>
    <col min="7689" max="7689" width="11.6328125" style="122" customWidth="1"/>
    <col min="7690" max="7692" width="2.6328125" style="122" customWidth="1"/>
    <col min="7693" max="7696" width="0" style="122" hidden="1" customWidth="1"/>
    <col min="7697" max="7720" width="2.6328125" style="122" customWidth="1"/>
    <col min="7721" max="7722" width="3.08984375" style="122" customWidth="1"/>
    <col min="7723" max="7723" width="5.6328125" style="122" customWidth="1"/>
    <col min="7724" max="7944" width="9" style="122"/>
    <col min="7945" max="7945" width="11.6328125" style="122" customWidth="1"/>
    <col min="7946" max="7948" width="2.6328125" style="122" customWidth="1"/>
    <col min="7949" max="7952" width="0" style="122" hidden="1" customWidth="1"/>
    <col min="7953" max="7976" width="2.6328125" style="122" customWidth="1"/>
    <col min="7977" max="7978" width="3.08984375" style="122" customWidth="1"/>
    <col min="7979" max="7979" width="5.6328125" style="122" customWidth="1"/>
    <col min="7980" max="8200" width="9" style="122"/>
    <col min="8201" max="8201" width="11.6328125" style="122" customWidth="1"/>
    <col min="8202" max="8204" width="2.6328125" style="122" customWidth="1"/>
    <col min="8205" max="8208" width="0" style="122" hidden="1" customWidth="1"/>
    <col min="8209" max="8232" width="2.6328125" style="122" customWidth="1"/>
    <col min="8233" max="8234" width="3.08984375" style="122" customWidth="1"/>
    <col min="8235" max="8235" width="5.6328125" style="122" customWidth="1"/>
    <col min="8236" max="8456" width="9" style="122"/>
    <col min="8457" max="8457" width="11.6328125" style="122" customWidth="1"/>
    <col min="8458" max="8460" width="2.6328125" style="122" customWidth="1"/>
    <col min="8461" max="8464" width="0" style="122" hidden="1" customWidth="1"/>
    <col min="8465" max="8488" width="2.6328125" style="122" customWidth="1"/>
    <col min="8489" max="8490" width="3.08984375" style="122" customWidth="1"/>
    <col min="8491" max="8491" width="5.6328125" style="122" customWidth="1"/>
    <col min="8492" max="8712" width="9" style="122"/>
    <col min="8713" max="8713" width="11.6328125" style="122" customWidth="1"/>
    <col min="8714" max="8716" width="2.6328125" style="122" customWidth="1"/>
    <col min="8717" max="8720" width="0" style="122" hidden="1" customWidth="1"/>
    <col min="8721" max="8744" width="2.6328125" style="122" customWidth="1"/>
    <col min="8745" max="8746" width="3.08984375" style="122" customWidth="1"/>
    <col min="8747" max="8747" width="5.6328125" style="122" customWidth="1"/>
    <col min="8748" max="8968" width="9" style="122"/>
    <col min="8969" max="8969" width="11.6328125" style="122" customWidth="1"/>
    <col min="8970" max="8972" width="2.6328125" style="122" customWidth="1"/>
    <col min="8973" max="8976" width="0" style="122" hidden="1" customWidth="1"/>
    <col min="8977" max="9000" width="2.6328125" style="122" customWidth="1"/>
    <col min="9001" max="9002" width="3.08984375" style="122" customWidth="1"/>
    <col min="9003" max="9003" width="5.6328125" style="122" customWidth="1"/>
    <col min="9004" max="9224" width="9" style="122"/>
    <col min="9225" max="9225" width="11.6328125" style="122" customWidth="1"/>
    <col min="9226" max="9228" width="2.6328125" style="122" customWidth="1"/>
    <col min="9229" max="9232" width="0" style="122" hidden="1" customWidth="1"/>
    <col min="9233" max="9256" width="2.6328125" style="122" customWidth="1"/>
    <col min="9257" max="9258" width="3.08984375" style="122" customWidth="1"/>
    <col min="9259" max="9259" width="5.6328125" style="122" customWidth="1"/>
    <col min="9260" max="9480" width="9" style="122"/>
    <col min="9481" max="9481" width="11.6328125" style="122" customWidth="1"/>
    <col min="9482" max="9484" width="2.6328125" style="122" customWidth="1"/>
    <col min="9485" max="9488" width="0" style="122" hidden="1" customWidth="1"/>
    <col min="9489" max="9512" width="2.6328125" style="122" customWidth="1"/>
    <col min="9513" max="9514" width="3.08984375" style="122" customWidth="1"/>
    <col min="9515" max="9515" width="5.6328125" style="122" customWidth="1"/>
    <col min="9516" max="9736" width="9" style="122"/>
    <col min="9737" max="9737" width="11.6328125" style="122" customWidth="1"/>
    <col min="9738" max="9740" width="2.6328125" style="122" customWidth="1"/>
    <col min="9741" max="9744" width="0" style="122" hidden="1" customWidth="1"/>
    <col min="9745" max="9768" width="2.6328125" style="122" customWidth="1"/>
    <col min="9769" max="9770" width="3.08984375" style="122" customWidth="1"/>
    <col min="9771" max="9771" width="5.6328125" style="122" customWidth="1"/>
    <col min="9772" max="9992" width="9" style="122"/>
    <col min="9993" max="9993" width="11.6328125" style="122" customWidth="1"/>
    <col min="9994" max="9996" width="2.6328125" style="122" customWidth="1"/>
    <col min="9997" max="10000" width="0" style="122" hidden="1" customWidth="1"/>
    <col min="10001" max="10024" width="2.6328125" style="122" customWidth="1"/>
    <col min="10025" max="10026" width="3.08984375" style="122" customWidth="1"/>
    <col min="10027" max="10027" width="5.6328125" style="122" customWidth="1"/>
    <col min="10028" max="10248" width="9" style="122"/>
    <col min="10249" max="10249" width="11.6328125" style="122" customWidth="1"/>
    <col min="10250" max="10252" width="2.6328125" style="122" customWidth="1"/>
    <col min="10253" max="10256" width="0" style="122" hidden="1" customWidth="1"/>
    <col min="10257" max="10280" width="2.6328125" style="122" customWidth="1"/>
    <col min="10281" max="10282" width="3.08984375" style="122" customWidth="1"/>
    <col min="10283" max="10283" width="5.6328125" style="122" customWidth="1"/>
    <col min="10284" max="10504" width="9" style="122"/>
    <col min="10505" max="10505" width="11.6328125" style="122" customWidth="1"/>
    <col min="10506" max="10508" width="2.6328125" style="122" customWidth="1"/>
    <col min="10509" max="10512" width="0" style="122" hidden="1" customWidth="1"/>
    <col min="10513" max="10536" width="2.6328125" style="122" customWidth="1"/>
    <col min="10537" max="10538" width="3.08984375" style="122" customWidth="1"/>
    <col min="10539" max="10539" width="5.6328125" style="122" customWidth="1"/>
    <col min="10540" max="10760" width="9" style="122"/>
    <col min="10761" max="10761" width="11.6328125" style="122" customWidth="1"/>
    <col min="10762" max="10764" width="2.6328125" style="122" customWidth="1"/>
    <col min="10765" max="10768" width="0" style="122" hidden="1" customWidth="1"/>
    <col min="10769" max="10792" width="2.6328125" style="122" customWidth="1"/>
    <col min="10793" max="10794" width="3.08984375" style="122" customWidth="1"/>
    <col min="10795" max="10795" width="5.6328125" style="122" customWidth="1"/>
    <col min="10796" max="11016" width="9" style="122"/>
    <col min="11017" max="11017" width="11.6328125" style="122" customWidth="1"/>
    <col min="11018" max="11020" width="2.6328125" style="122" customWidth="1"/>
    <col min="11021" max="11024" width="0" style="122" hidden="1" customWidth="1"/>
    <col min="11025" max="11048" width="2.6328125" style="122" customWidth="1"/>
    <col min="11049" max="11050" width="3.08984375" style="122" customWidth="1"/>
    <col min="11051" max="11051" width="5.6328125" style="122" customWidth="1"/>
    <col min="11052" max="11272" width="9" style="122"/>
    <col min="11273" max="11273" width="11.6328125" style="122" customWidth="1"/>
    <col min="11274" max="11276" width="2.6328125" style="122" customWidth="1"/>
    <col min="11277" max="11280" width="0" style="122" hidden="1" customWidth="1"/>
    <col min="11281" max="11304" width="2.6328125" style="122" customWidth="1"/>
    <col min="11305" max="11306" width="3.08984375" style="122" customWidth="1"/>
    <col min="11307" max="11307" width="5.6328125" style="122" customWidth="1"/>
    <col min="11308" max="11528" width="9" style="122"/>
    <col min="11529" max="11529" width="11.6328125" style="122" customWidth="1"/>
    <col min="11530" max="11532" width="2.6328125" style="122" customWidth="1"/>
    <col min="11533" max="11536" width="0" style="122" hidden="1" customWidth="1"/>
    <col min="11537" max="11560" width="2.6328125" style="122" customWidth="1"/>
    <col min="11561" max="11562" width="3.08984375" style="122" customWidth="1"/>
    <col min="11563" max="11563" width="5.6328125" style="122" customWidth="1"/>
    <col min="11564" max="11784" width="9" style="122"/>
    <col min="11785" max="11785" width="11.6328125" style="122" customWidth="1"/>
    <col min="11786" max="11788" width="2.6328125" style="122" customWidth="1"/>
    <col min="11789" max="11792" width="0" style="122" hidden="1" customWidth="1"/>
    <col min="11793" max="11816" width="2.6328125" style="122" customWidth="1"/>
    <col min="11817" max="11818" width="3.08984375" style="122" customWidth="1"/>
    <col min="11819" max="11819" width="5.6328125" style="122" customWidth="1"/>
    <col min="11820" max="12040" width="9" style="122"/>
    <col min="12041" max="12041" width="11.6328125" style="122" customWidth="1"/>
    <col min="12042" max="12044" width="2.6328125" style="122" customWidth="1"/>
    <col min="12045" max="12048" width="0" style="122" hidden="1" customWidth="1"/>
    <col min="12049" max="12072" width="2.6328125" style="122" customWidth="1"/>
    <col min="12073" max="12074" width="3.08984375" style="122" customWidth="1"/>
    <col min="12075" max="12075" width="5.6328125" style="122" customWidth="1"/>
    <col min="12076" max="12296" width="9" style="122"/>
    <col min="12297" max="12297" width="11.6328125" style="122" customWidth="1"/>
    <col min="12298" max="12300" width="2.6328125" style="122" customWidth="1"/>
    <col min="12301" max="12304" width="0" style="122" hidden="1" customWidth="1"/>
    <col min="12305" max="12328" width="2.6328125" style="122" customWidth="1"/>
    <col min="12329" max="12330" width="3.08984375" style="122" customWidth="1"/>
    <col min="12331" max="12331" width="5.6328125" style="122" customWidth="1"/>
    <col min="12332" max="12552" width="9" style="122"/>
    <col min="12553" max="12553" width="11.6328125" style="122" customWidth="1"/>
    <col min="12554" max="12556" width="2.6328125" style="122" customWidth="1"/>
    <col min="12557" max="12560" width="0" style="122" hidden="1" customWidth="1"/>
    <col min="12561" max="12584" width="2.6328125" style="122" customWidth="1"/>
    <col min="12585" max="12586" width="3.08984375" style="122" customWidth="1"/>
    <col min="12587" max="12587" width="5.6328125" style="122" customWidth="1"/>
    <col min="12588" max="12808" width="9" style="122"/>
    <col min="12809" max="12809" width="11.6328125" style="122" customWidth="1"/>
    <col min="12810" max="12812" width="2.6328125" style="122" customWidth="1"/>
    <col min="12813" max="12816" width="0" style="122" hidden="1" customWidth="1"/>
    <col min="12817" max="12840" width="2.6328125" style="122" customWidth="1"/>
    <col min="12841" max="12842" width="3.08984375" style="122" customWidth="1"/>
    <col min="12843" max="12843" width="5.6328125" style="122" customWidth="1"/>
    <col min="12844" max="13064" width="9" style="122"/>
    <col min="13065" max="13065" width="11.6328125" style="122" customWidth="1"/>
    <col min="13066" max="13068" width="2.6328125" style="122" customWidth="1"/>
    <col min="13069" max="13072" width="0" style="122" hidden="1" customWidth="1"/>
    <col min="13073" max="13096" width="2.6328125" style="122" customWidth="1"/>
    <col min="13097" max="13098" width="3.08984375" style="122" customWidth="1"/>
    <col min="13099" max="13099" width="5.6328125" style="122" customWidth="1"/>
    <col min="13100" max="13320" width="9" style="122"/>
    <col min="13321" max="13321" width="11.6328125" style="122" customWidth="1"/>
    <col min="13322" max="13324" width="2.6328125" style="122" customWidth="1"/>
    <col min="13325" max="13328" width="0" style="122" hidden="1" customWidth="1"/>
    <col min="13329" max="13352" width="2.6328125" style="122" customWidth="1"/>
    <col min="13353" max="13354" width="3.08984375" style="122" customWidth="1"/>
    <col min="13355" max="13355" width="5.6328125" style="122" customWidth="1"/>
    <col min="13356" max="13576" width="9" style="122"/>
    <col min="13577" max="13577" width="11.6328125" style="122" customWidth="1"/>
    <col min="13578" max="13580" width="2.6328125" style="122" customWidth="1"/>
    <col min="13581" max="13584" width="0" style="122" hidden="1" customWidth="1"/>
    <col min="13585" max="13608" width="2.6328125" style="122" customWidth="1"/>
    <col min="13609" max="13610" width="3.08984375" style="122" customWidth="1"/>
    <col min="13611" max="13611" width="5.6328125" style="122" customWidth="1"/>
    <col min="13612" max="13832" width="9" style="122"/>
    <col min="13833" max="13833" width="11.6328125" style="122" customWidth="1"/>
    <col min="13834" max="13836" width="2.6328125" style="122" customWidth="1"/>
    <col min="13837" max="13840" width="0" style="122" hidden="1" customWidth="1"/>
    <col min="13841" max="13864" width="2.6328125" style="122" customWidth="1"/>
    <col min="13865" max="13866" width="3.08984375" style="122" customWidth="1"/>
    <col min="13867" max="13867" width="5.6328125" style="122" customWidth="1"/>
    <col min="13868" max="14088" width="9" style="122"/>
    <col min="14089" max="14089" width="11.6328125" style="122" customWidth="1"/>
    <col min="14090" max="14092" width="2.6328125" style="122" customWidth="1"/>
    <col min="14093" max="14096" width="0" style="122" hidden="1" customWidth="1"/>
    <col min="14097" max="14120" width="2.6328125" style="122" customWidth="1"/>
    <col min="14121" max="14122" width="3.08984375" style="122" customWidth="1"/>
    <col min="14123" max="14123" width="5.6328125" style="122" customWidth="1"/>
    <col min="14124" max="14344" width="9" style="122"/>
    <col min="14345" max="14345" width="11.6328125" style="122" customWidth="1"/>
    <col min="14346" max="14348" width="2.6328125" style="122" customWidth="1"/>
    <col min="14349" max="14352" width="0" style="122" hidden="1" customWidth="1"/>
    <col min="14353" max="14376" width="2.6328125" style="122" customWidth="1"/>
    <col min="14377" max="14378" width="3.08984375" style="122" customWidth="1"/>
    <col min="14379" max="14379" width="5.6328125" style="122" customWidth="1"/>
    <col min="14380" max="14600" width="9" style="122"/>
    <col min="14601" max="14601" width="11.6328125" style="122" customWidth="1"/>
    <col min="14602" max="14604" width="2.6328125" style="122" customWidth="1"/>
    <col min="14605" max="14608" width="0" style="122" hidden="1" customWidth="1"/>
    <col min="14609" max="14632" width="2.6328125" style="122" customWidth="1"/>
    <col min="14633" max="14634" width="3.08984375" style="122" customWidth="1"/>
    <col min="14635" max="14635" width="5.6328125" style="122" customWidth="1"/>
    <col min="14636" max="14856" width="9" style="122"/>
    <col min="14857" max="14857" width="11.6328125" style="122" customWidth="1"/>
    <col min="14858" max="14860" width="2.6328125" style="122" customWidth="1"/>
    <col min="14861" max="14864" width="0" style="122" hidden="1" customWidth="1"/>
    <col min="14865" max="14888" width="2.6328125" style="122" customWidth="1"/>
    <col min="14889" max="14890" width="3.08984375" style="122" customWidth="1"/>
    <col min="14891" max="14891" width="5.6328125" style="122" customWidth="1"/>
    <col min="14892" max="15112" width="9" style="122"/>
    <col min="15113" max="15113" width="11.6328125" style="122" customWidth="1"/>
    <col min="15114" max="15116" width="2.6328125" style="122" customWidth="1"/>
    <col min="15117" max="15120" width="0" style="122" hidden="1" customWidth="1"/>
    <col min="15121" max="15144" width="2.6328125" style="122" customWidth="1"/>
    <col min="15145" max="15146" width="3.08984375" style="122" customWidth="1"/>
    <col min="15147" max="15147" width="5.6328125" style="122" customWidth="1"/>
    <col min="15148" max="15368" width="9" style="122"/>
    <col min="15369" max="15369" width="11.6328125" style="122" customWidth="1"/>
    <col min="15370" max="15372" width="2.6328125" style="122" customWidth="1"/>
    <col min="15373" max="15376" width="0" style="122" hidden="1" customWidth="1"/>
    <col min="15377" max="15400" width="2.6328125" style="122" customWidth="1"/>
    <col min="15401" max="15402" width="3.08984375" style="122" customWidth="1"/>
    <col min="15403" max="15403" width="5.6328125" style="122" customWidth="1"/>
    <col min="15404" max="15624" width="9" style="122"/>
    <col min="15625" max="15625" width="11.6328125" style="122" customWidth="1"/>
    <col min="15626" max="15628" width="2.6328125" style="122" customWidth="1"/>
    <col min="15629" max="15632" width="0" style="122" hidden="1" customWidth="1"/>
    <col min="15633" max="15656" width="2.6328125" style="122" customWidth="1"/>
    <col min="15657" max="15658" width="3.08984375" style="122" customWidth="1"/>
    <col min="15659" max="15659" width="5.6328125" style="122" customWidth="1"/>
    <col min="15660" max="15880" width="9" style="122"/>
    <col min="15881" max="15881" width="11.6328125" style="122" customWidth="1"/>
    <col min="15882" max="15884" width="2.6328125" style="122" customWidth="1"/>
    <col min="15885" max="15888" width="0" style="122" hidden="1" customWidth="1"/>
    <col min="15889" max="15912" width="2.6328125" style="122" customWidth="1"/>
    <col min="15913" max="15914" width="3.08984375" style="122" customWidth="1"/>
    <col min="15915" max="15915" width="5.6328125" style="122" customWidth="1"/>
    <col min="15916" max="16136" width="9" style="122"/>
    <col min="16137" max="16137" width="11.6328125" style="122" customWidth="1"/>
    <col min="16138" max="16140" width="2.6328125" style="122" customWidth="1"/>
    <col min="16141" max="16144" width="0" style="122" hidden="1" customWidth="1"/>
    <col min="16145" max="16168" width="2.6328125" style="122" customWidth="1"/>
    <col min="16169" max="16170" width="3.08984375" style="122" customWidth="1"/>
    <col min="16171" max="16171" width="5.6328125" style="122" customWidth="1"/>
    <col min="16172" max="16384" width="9" style="122"/>
  </cols>
  <sheetData>
    <row r="1" spans="1:44" s="458" customFormat="1" ht="16.5">
      <c r="A1" s="497"/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8"/>
      <c r="AD1" s="498"/>
      <c r="AE1" s="498"/>
      <c r="AF1" s="498"/>
      <c r="AG1" s="498"/>
      <c r="AI1" s="457" t="s">
        <v>332</v>
      </c>
      <c r="AJ1" s="457"/>
      <c r="AK1" s="457"/>
      <c r="AL1" s="457"/>
      <c r="AM1" s="457"/>
      <c r="AN1" s="488"/>
      <c r="AO1" s="488"/>
      <c r="AP1" s="488"/>
    </row>
    <row r="2" spans="1:44" s="155" customFormat="1" ht="15" customHeight="1" thickBot="1">
      <c r="A2" s="499"/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168"/>
      <c r="V2" s="168"/>
      <c r="W2" s="168"/>
      <c r="X2" s="499"/>
      <c r="Y2" s="499"/>
      <c r="Z2" s="499"/>
      <c r="AA2" s="499"/>
      <c r="AB2" s="499"/>
      <c r="AC2" s="499"/>
      <c r="AD2" s="499"/>
      <c r="AE2" s="499"/>
      <c r="AF2" s="168"/>
      <c r="AG2" s="1291"/>
      <c r="AI2" s="475"/>
      <c r="AJ2" s="475"/>
      <c r="AK2" s="475"/>
      <c r="AL2" s="168"/>
      <c r="AM2" s="475"/>
      <c r="AN2" s="475"/>
      <c r="AO2" s="459" t="s">
        <v>333</v>
      </c>
      <c r="AP2" s="475"/>
    </row>
    <row r="3" spans="1:44" s="461" customFormat="1" ht="31.5" customHeight="1">
      <c r="A3" s="500"/>
      <c r="B3" s="501"/>
      <c r="C3" s="501"/>
      <c r="D3" s="501"/>
      <c r="E3" s="502"/>
      <c r="F3" s="502"/>
      <c r="G3" s="502"/>
      <c r="H3" s="502"/>
      <c r="I3" s="503"/>
      <c r="J3" s="503"/>
      <c r="K3" s="503"/>
      <c r="L3" s="503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5"/>
      <c r="AD3" s="505"/>
      <c r="AE3" s="505"/>
      <c r="AF3" s="505"/>
      <c r="AG3" s="505"/>
      <c r="AI3" s="460" t="s">
        <v>334</v>
      </c>
      <c r="AJ3" s="476" t="s">
        <v>849</v>
      </c>
      <c r="AK3" s="476" t="s">
        <v>850</v>
      </c>
      <c r="AL3" s="476" t="s">
        <v>851</v>
      </c>
      <c r="AM3" s="1371" t="s">
        <v>819</v>
      </c>
      <c r="AN3" s="477" t="s">
        <v>852</v>
      </c>
      <c r="AO3" s="1514"/>
      <c r="AP3" s="1512"/>
      <c r="AQ3" s="1512"/>
      <c r="AR3" s="1512"/>
    </row>
    <row r="4" spans="1:44" ht="20.149999999999999" customHeight="1">
      <c r="A4" s="506"/>
      <c r="B4" s="506"/>
      <c r="C4" s="506"/>
      <c r="D4" s="506"/>
      <c r="E4" s="480"/>
      <c r="F4" s="480"/>
      <c r="G4" s="480"/>
      <c r="H4" s="480"/>
      <c r="I4" s="472"/>
      <c r="J4" s="472"/>
      <c r="K4" s="472"/>
      <c r="L4" s="472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2"/>
      <c r="AD4" s="482"/>
      <c r="AE4" s="482"/>
      <c r="AF4" s="482"/>
      <c r="AG4" s="482"/>
      <c r="AI4" s="490" t="s">
        <v>337</v>
      </c>
      <c r="AJ4" s="481">
        <v>85908</v>
      </c>
      <c r="AK4" s="481">
        <v>86216</v>
      </c>
      <c r="AL4" s="481">
        <v>86472</v>
      </c>
      <c r="AM4" s="481">
        <v>86789</v>
      </c>
      <c r="AN4" s="482">
        <v>87166</v>
      </c>
      <c r="AO4" s="1511"/>
      <c r="AP4" s="1511"/>
      <c r="AQ4" s="1511"/>
      <c r="AR4" s="1511"/>
    </row>
    <row r="5" spans="1:44" ht="20.149999999999999" customHeight="1">
      <c r="A5" s="507"/>
      <c r="B5" s="508"/>
      <c r="C5" s="508"/>
      <c r="D5" s="508"/>
      <c r="E5" s="480"/>
      <c r="F5" s="480"/>
      <c r="G5" s="480"/>
      <c r="H5" s="480"/>
      <c r="I5" s="472"/>
      <c r="J5" s="472"/>
      <c r="K5" s="472"/>
      <c r="L5" s="472"/>
      <c r="M5" s="481"/>
      <c r="N5" s="481"/>
      <c r="O5" s="481"/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2"/>
      <c r="AD5" s="482"/>
      <c r="AE5" s="482"/>
      <c r="AF5" s="482"/>
      <c r="AG5" s="482"/>
      <c r="AI5" s="491" t="s">
        <v>338</v>
      </c>
      <c r="AJ5" s="481">
        <v>5284</v>
      </c>
      <c r="AK5" s="481">
        <v>5380</v>
      </c>
      <c r="AL5" s="481">
        <v>5489</v>
      </c>
      <c r="AM5" s="481">
        <v>5500</v>
      </c>
      <c r="AN5" s="482">
        <v>5502</v>
      </c>
      <c r="AO5" s="1511"/>
      <c r="AP5" s="1511"/>
      <c r="AQ5" s="1511"/>
      <c r="AR5" s="1511"/>
    </row>
    <row r="6" spans="1:44" ht="20.149999999999999" customHeight="1">
      <c r="A6" s="506"/>
      <c r="B6" s="506"/>
      <c r="C6" s="506"/>
      <c r="D6" s="506"/>
      <c r="E6" s="480"/>
      <c r="F6" s="480"/>
      <c r="G6" s="480"/>
      <c r="H6" s="480"/>
      <c r="I6" s="472"/>
      <c r="J6" s="472"/>
      <c r="K6" s="472"/>
      <c r="L6" s="472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2"/>
      <c r="AD6" s="482"/>
      <c r="AE6" s="482"/>
      <c r="AF6" s="482"/>
      <c r="AG6" s="482"/>
      <c r="AI6" s="490" t="s">
        <v>339</v>
      </c>
      <c r="AJ6" s="481">
        <v>22653</v>
      </c>
      <c r="AK6" s="481">
        <v>22873</v>
      </c>
      <c r="AL6" s="481">
        <v>23191</v>
      </c>
      <c r="AM6" s="481">
        <v>23440</v>
      </c>
      <c r="AN6" s="482">
        <v>23566</v>
      </c>
      <c r="AO6" s="1511"/>
      <c r="AP6" s="1511"/>
      <c r="AQ6" s="1511"/>
      <c r="AR6" s="1511"/>
    </row>
    <row r="7" spans="1:44" ht="20.149999999999999" customHeight="1" thickBot="1">
      <c r="A7" s="506"/>
      <c r="B7" s="506"/>
      <c r="C7" s="506"/>
      <c r="D7" s="506"/>
      <c r="E7" s="480"/>
      <c r="F7" s="480"/>
      <c r="G7" s="480"/>
      <c r="H7" s="480"/>
      <c r="I7" s="472"/>
      <c r="J7" s="472"/>
      <c r="K7" s="472"/>
      <c r="L7" s="472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2"/>
      <c r="AD7" s="482"/>
      <c r="AE7" s="482"/>
      <c r="AF7" s="482"/>
      <c r="AG7" s="482"/>
      <c r="AI7" s="1370" t="s">
        <v>151</v>
      </c>
      <c r="AJ7" s="483">
        <v>2863</v>
      </c>
      <c r="AK7" s="483">
        <v>2856</v>
      </c>
      <c r="AL7" s="483">
        <v>2853</v>
      </c>
      <c r="AM7" s="483">
        <v>2846</v>
      </c>
      <c r="AN7" s="484">
        <v>2824</v>
      </c>
      <c r="AO7" s="1511"/>
      <c r="AP7" s="1511"/>
      <c r="AQ7" s="1511"/>
      <c r="AR7" s="1511"/>
    </row>
    <row r="8" spans="1:44" ht="20.149999999999999" customHeight="1">
      <c r="A8" s="499"/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499"/>
      <c r="R8" s="468"/>
      <c r="S8" s="468"/>
      <c r="T8" s="468"/>
      <c r="U8" s="468"/>
      <c r="W8" s="468"/>
      <c r="X8" s="468"/>
      <c r="Y8" s="468"/>
      <c r="Z8" s="468"/>
      <c r="AA8" s="468"/>
      <c r="AB8" s="468"/>
      <c r="AF8" s="469"/>
      <c r="AG8" s="469"/>
      <c r="AI8" s="475"/>
      <c r="AJ8" s="475"/>
      <c r="AL8" s="468"/>
      <c r="AM8" s="468"/>
      <c r="AO8" s="469" t="s">
        <v>340</v>
      </c>
    </row>
    <row r="9" spans="1:44" ht="20.149999999999999" customHeight="1">
      <c r="A9" s="493"/>
      <c r="B9" s="493"/>
      <c r="C9" s="493"/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485"/>
      <c r="V9" s="485"/>
      <c r="W9" s="485"/>
      <c r="X9" s="485"/>
      <c r="Y9" s="485"/>
      <c r="Z9" s="485"/>
      <c r="AA9" s="485"/>
      <c r="AB9" s="485"/>
      <c r="AI9" s="493"/>
      <c r="AJ9" s="493"/>
      <c r="AK9" s="493"/>
      <c r="AL9" s="485"/>
      <c r="AM9" s="485"/>
    </row>
    <row r="10" spans="1:44" s="458" customFormat="1" ht="16.5">
      <c r="A10" s="497"/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8"/>
      <c r="AD10" s="498"/>
      <c r="AE10" s="498"/>
      <c r="AF10" s="498"/>
      <c r="AG10" s="498"/>
      <c r="AI10" s="457" t="s">
        <v>341</v>
      </c>
      <c r="AJ10" s="457"/>
      <c r="AK10" s="457"/>
      <c r="AL10" s="457"/>
      <c r="AM10" s="457"/>
      <c r="AN10" s="488"/>
      <c r="AO10" s="488"/>
      <c r="AP10" s="488"/>
      <c r="AR10" s="464"/>
    </row>
    <row r="11" spans="1:44" s="155" customFormat="1" ht="15" customHeight="1" thickBot="1">
      <c r="A11" s="499"/>
      <c r="B11" s="499"/>
      <c r="C11" s="499"/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  <c r="Q11" s="499"/>
      <c r="R11" s="499"/>
      <c r="S11" s="499"/>
      <c r="T11" s="499"/>
      <c r="U11" s="168"/>
      <c r="V11" s="168"/>
      <c r="W11" s="168"/>
      <c r="X11" s="168"/>
      <c r="Y11" s="499"/>
      <c r="Z11" s="499"/>
      <c r="AA11" s="499"/>
      <c r="AB11" s="499"/>
      <c r="AC11" s="499"/>
      <c r="AD11" s="499"/>
      <c r="AE11" s="499"/>
      <c r="AF11" s="469"/>
      <c r="AG11" s="469"/>
      <c r="AI11" s="475"/>
      <c r="AJ11" s="475"/>
      <c r="AK11" s="475"/>
      <c r="AL11" s="168"/>
      <c r="AM11" s="475"/>
      <c r="AN11" s="475"/>
      <c r="AO11" s="465" t="s">
        <v>333</v>
      </c>
      <c r="AP11" s="475"/>
    </row>
    <row r="12" spans="1:44" s="461" customFormat="1" ht="22.5" customHeight="1">
      <c r="A12" s="500"/>
      <c r="B12" s="509"/>
      <c r="C12" s="509"/>
      <c r="D12" s="509"/>
      <c r="E12" s="504"/>
      <c r="F12" s="504"/>
      <c r="G12" s="504"/>
      <c r="H12" s="504"/>
      <c r="I12" s="503"/>
      <c r="J12" s="503"/>
      <c r="K12" s="503"/>
      <c r="L12" s="503"/>
      <c r="M12" s="504"/>
      <c r="N12" s="504"/>
      <c r="O12" s="504"/>
      <c r="P12" s="504"/>
      <c r="Q12" s="504"/>
      <c r="R12" s="504"/>
      <c r="S12" s="504"/>
      <c r="T12" s="504"/>
      <c r="U12" s="504"/>
      <c r="V12" s="504"/>
      <c r="W12" s="504"/>
      <c r="X12" s="504"/>
      <c r="Y12" s="504"/>
      <c r="Z12" s="504"/>
      <c r="AA12" s="504"/>
      <c r="AB12" s="504"/>
      <c r="AC12" s="505"/>
      <c r="AD12" s="505"/>
      <c r="AE12" s="505"/>
      <c r="AF12" s="505"/>
      <c r="AG12" s="505"/>
      <c r="AI12" s="466" t="s">
        <v>342</v>
      </c>
      <c r="AJ12" s="486" t="s">
        <v>336</v>
      </c>
      <c r="AK12" s="1372" t="s">
        <v>343</v>
      </c>
      <c r="AL12" s="477" t="s">
        <v>750</v>
      </c>
      <c r="AM12" s="1514" t="s">
        <v>819</v>
      </c>
      <c r="AN12" s="1514" t="s">
        <v>853</v>
      </c>
      <c r="AO12" s="1514"/>
      <c r="AP12" s="1512"/>
      <c r="AQ12" s="1512"/>
      <c r="AR12" s="1512"/>
    </row>
    <row r="13" spans="1:44" ht="20.149999999999999" customHeight="1">
      <c r="A13" s="506"/>
      <c r="B13" s="506"/>
      <c r="C13" s="506"/>
      <c r="D13" s="506"/>
      <c r="E13" s="480"/>
      <c r="F13" s="480"/>
      <c r="G13" s="480"/>
      <c r="H13" s="480"/>
      <c r="I13" s="472"/>
      <c r="J13" s="472"/>
      <c r="K13" s="472"/>
      <c r="L13" s="472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2"/>
      <c r="AD13" s="482"/>
      <c r="AE13" s="482"/>
      <c r="AF13" s="482"/>
      <c r="AG13" s="482"/>
      <c r="AI13" s="489" t="s">
        <v>344</v>
      </c>
      <c r="AJ13" s="478">
        <v>76359</v>
      </c>
      <c r="AK13" s="478">
        <v>77044</v>
      </c>
      <c r="AL13" s="478">
        <v>77793</v>
      </c>
      <c r="AM13" s="478">
        <v>78495</v>
      </c>
      <c r="AN13" s="479">
        <v>79134</v>
      </c>
      <c r="AO13" s="1513"/>
      <c r="AP13" s="1513"/>
      <c r="AQ13" s="1513"/>
      <c r="AR13" s="1513"/>
    </row>
    <row r="14" spans="1:44" ht="20.149999999999999" customHeight="1" thickBot="1">
      <c r="A14" s="506"/>
      <c r="B14" s="506"/>
      <c r="C14" s="506"/>
      <c r="D14" s="506"/>
      <c r="E14" s="480"/>
      <c r="F14" s="480"/>
      <c r="G14" s="480"/>
      <c r="H14" s="480"/>
      <c r="I14" s="472"/>
      <c r="J14" s="472"/>
      <c r="K14" s="472"/>
      <c r="L14" s="472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2"/>
      <c r="AD14" s="482"/>
      <c r="AE14" s="482"/>
      <c r="AF14" s="482"/>
      <c r="AG14" s="482"/>
      <c r="AI14" s="1370" t="s">
        <v>151</v>
      </c>
      <c r="AJ14" s="481">
        <v>40349</v>
      </c>
      <c r="AK14" s="481">
        <v>40281</v>
      </c>
      <c r="AL14" s="481">
        <v>40212</v>
      </c>
      <c r="AM14" s="483">
        <v>40080</v>
      </c>
      <c r="AN14" s="482">
        <v>39924</v>
      </c>
      <c r="AO14" s="1511"/>
      <c r="AP14" s="1511"/>
      <c r="AQ14" s="1511"/>
      <c r="AR14" s="1511"/>
    </row>
    <row r="15" spans="1:44" ht="20.149999999999999" customHeight="1">
      <c r="A15" s="499"/>
      <c r="B15" s="499"/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499"/>
      <c r="Q15" s="468"/>
      <c r="R15" s="468"/>
      <c r="S15" s="468"/>
      <c r="T15" s="468"/>
      <c r="U15" s="468"/>
      <c r="W15" s="468"/>
      <c r="X15" s="468"/>
      <c r="Y15" s="468"/>
      <c r="Z15" s="468"/>
      <c r="AA15" s="468"/>
      <c r="AB15" s="468"/>
      <c r="AF15" s="469"/>
      <c r="AG15" s="469"/>
      <c r="AI15" s="475"/>
      <c r="AJ15" s="475"/>
      <c r="AK15" s="462"/>
      <c r="AL15" s="462"/>
      <c r="AM15" s="462"/>
      <c r="AO15" s="463" t="s">
        <v>345</v>
      </c>
    </row>
    <row r="16" spans="1:44" ht="20.149999999999999" customHeight="1">
      <c r="A16" s="167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I16" s="495"/>
      <c r="AJ16" s="495"/>
      <c r="AK16" s="495"/>
      <c r="AL16" s="495"/>
      <c r="AM16" s="495"/>
    </row>
    <row r="17" spans="1:44" s="458" customFormat="1" ht="17.5">
      <c r="A17" s="497"/>
      <c r="B17" s="497"/>
      <c r="C17" s="497"/>
      <c r="D17" s="497"/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7"/>
      <c r="AF17" s="510"/>
      <c r="AG17" s="510"/>
      <c r="AH17" s="467"/>
      <c r="AI17" s="457" t="s">
        <v>332</v>
      </c>
      <c r="AJ17" s="457"/>
      <c r="AK17" s="457"/>
      <c r="AL17" s="457"/>
      <c r="AM17" s="457"/>
      <c r="AN17" s="488"/>
      <c r="AO17" s="488"/>
      <c r="AP17" s="467"/>
      <c r="AQ17" s="467"/>
    </row>
    <row r="18" spans="1:44" s="155" customFormat="1" ht="15" customHeight="1" thickBot="1">
      <c r="A18" s="499"/>
      <c r="B18" s="499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168"/>
      <c r="AE18" s="168"/>
      <c r="AF18" s="168"/>
      <c r="AG18" s="1291"/>
      <c r="AI18" s="475"/>
      <c r="AJ18" s="475"/>
      <c r="AK18" s="475"/>
      <c r="AL18" s="168"/>
      <c r="AM18" s="475"/>
      <c r="AN18" s="475"/>
      <c r="AO18" s="459" t="s">
        <v>333</v>
      </c>
      <c r="AP18" s="475"/>
    </row>
    <row r="19" spans="1:44" s="461" customFormat="1" ht="20.149999999999999" customHeight="1">
      <c r="A19" s="511"/>
      <c r="B19" s="512"/>
      <c r="C19" s="512"/>
      <c r="D19" s="512"/>
      <c r="E19" s="513"/>
      <c r="F19" s="513"/>
      <c r="G19" s="513"/>
      <c r="H19" s="513"/>
      <c r="I19" s="512"/>
      <c r="J19" s="512"/>
      <c r="K19" s="512"/>
      <c r="L19" s="512"/>
      <c r="M19" s="512"/>
      <c r="N19" s="512"/>
      <c r="O19" s="512"/>
      <c r="P19" s="512"/>
      <c r="Q19" s="512"/>
      <c r="R19" s="514"/>
      <c r="S19" s="514"/>
      <c r="T19" s="514"/>
      <c r="U19" s="512"/>
      <c r="V19" s="512"/>
      <c r="W19" s="512"/>
      <c r="X19" s="512"/>
      <c r="Y19" s="512"/>
      <c r="Z19" s="512"/>
      <c r="AA19" s="514"/>
      <c r="AB19" s="514"/>
      <c r="AC19" s="514"/>
      <c r="AD19" s="506"/>
      <c r="AE19" s="506"/>
      <c r="AF19" s="506"/>
      <c r="AG19" s="506"/>
      <c r="AI19" s="460" t="s">
        <v>334</v>
      </c>
      <c r="AJ19" s="476" t="s">
        <v>336</v>
      </c>
      <c r="AK19" s="476" t="s">
        <v>343</v>
      </c>
      <c r="AL19" s="476" t="s">
        <v>750</v>
      </c>
      <c r="AM19" s="1371" t="s">
        <v>819</v>
      </c>
      <c r="AN19" s="476" t="s">
        <v>855</v>
      </c>
      <c r="AO19" s="1371"/>
      <c r="AP19" s="1512"/>
      <c r="AQ19" s="1512"/>
      <c r="AR19" s="1512"/>
    </row>
    <row r="20" spans="1:44" ht="22.5" customHeight="1">
      <c r="A20" s="472"/>
      <c r="B20" s="515"/>
      <c r="C20" s="515"/>
      <c r="D20" s="515"/>
      <c r="E20" s="516"/>
      <c r="F20" s="516"/>
      <c r="G20" s="516"/>
      <c r="H20" s="516"/>
      <c r="I20" s="515"/>
      <c r="J20" s="515"/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5"/>
      <c r="X20" s="515"/>
      <c r="Y20" s="515"/>
      <c r="Z20" s="515"/>
      <c r="AA20" s="517"/>
      <c r="AB20" s="517"/>
      <c r="AC20" s="1282"/>
      <c r="AE20" s="1498" t="s">
        <v>1031</v>
      </c>
      <c r="AF20" s="515"/>
      <c r="AG20" s="515"/>
      <c r="AI20" s="489" t="s">
        <v>180</v>
      </c>
      <c r="AJ20" s="481">
        <v>14807519</v>
      </c>
      <c r="AK20" s="481">
        <v>14927007</v>
      </c>
      <c r="AL20" s="481">
        <v>15089519</v>
      </c>
      <c r="AM20" s="481">
        <v>15264621</v>
      </c>
      <c r="AN20" s="482">
        <v>15440426</v>
      </c>
      <c r="AO20" s="1513"/>
      <c r="AP20" s="1513"/>
      <c r="AQ20" s="1513"/>
      <c r="AR20" s="1513"/>
    </row>
    <row r="21" spans="1:44" ht="20.149999999999999" customHeight="1">
      <c r="A21" s="511"/>
      <c r="B21" s="512"/>
      <c r="C21" s="512"/>
      <c r="D21" s="512"/>
      <c r="E21" s="513"/>
      <c r="F21" s="513"/>
      <c r="G21" s="513"/>
      <c r="H21" s="513"/>
      <c r="I21" s="512"/>
      <c r="J21" s="512"/>
      <c r="K21" s="512"/>
      <c r="L21" s="512"/>
      <c r="M21" s="512"/>
      <c r="N21" s="512"/>
      <c r="O21" s="514"/>
      <c r="P21" s="514"/>
      <c r="Q21" s="514"/>
      <c r="R21" s="512"/>
      <c r="S21" s="512"/>
      <c r="T21" s="512"/>
      <c r="U21" s="512"/>
      <c r="V21" s="512"/>
      <c r="W21" s="512"/>
      <c r="X21" s="512"/>
      <c r="Y21" s="512"/>
      <c r="Z21" s="512"/>
      <c r="AA21" s="514"/>
      <c r="AB21" s="514"/>
      <c r="AC21" s="514"/>
      <c r="AD21" s="506"/>
      <c r="AE21" s="506"/>
      <c r="AF21" s="506"/>
      <c r="AG21" s="506"/>
      <c r="AI21" s="490" t="s">
        <v>337</v>
      </c>
      <c r="AJ21" s="481">
        <v>7732461</v>
      </c>
      <c r="AK21" s="481">
        <v>7788251</v>
      </c>
      <c r="AL21" s="481">
        <v>7843184</v>
      </c>
      <c r="AM21" s="481">
        <v>7910961</v>
      </c>
      <c r="AN21" s="482">
        <v>7976388</v>
      </c>
      <c r="AO21" s="1511"/>
      <c r="AP21" s="1511"/>
      <c r="AQ21" s="1511"/>
      <c r="AR21" s="1511"/>
    </row>
    <row r="22" spans="1:44" ht="33.75" customHeight="1">
      <c r="A22" s="472"/>
      <c r="B22" s="515"/>
      <c r="C22" s="515"/>
      <c r="D22" s="515"/>
      <c r="E22" s="516"/>
      <c r="F22" s="516"/>
      <c r="G22" s="516"/>
      <c r="H22" s="516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7"/>
      <c r="AB22" s="517"/>
      <c r="AC22" s="517"/>
      <c r="AD22" s="515"/>
      <c r="AE22" s="515"/>
      <c r="AF22" s="515"/>
      <c r="AG22" s="515"/>
      <c r="AI22" s="491" t="s">
        <v>338</v>
      </c>
      <c r="AJ22" s="481">
        <v>1504602</v>
      </c>
      <c r="AK22" s="481">
        <v>1499942</v>
      </c>
      <c r="AL22" s="481">
        <v>1519693</v>
      </c>
      <c r="AM22" s="481">
        <v>1526242</v>
      </c>
      <c r="AN22" s="482">
        <v>1523514</v>
      </c>
      <c r="AO22" s="1511"/>
      <c r="AP22" s="1511"/>
      <c r="AQ22" s="1511"/>
      <c r="AR22" s="1511"/>
    </row>
    <row r="23" spans="1:44" ht="20.149999999999999" customHeight="1">
      <c r="A23" s="511"/>
      <c r="B23" s="512"/>
      <c r="C23" s="512"/>
      <c r="D23" s="512"/>
      <c r="E23" s="513"/>
      <c r="F23" s="513"/>
      <c r="G23" s="513"/>
      <c r="H23" s="513"/>
      <c r="I23" s="512"/>
      <c r="J23" s="512"/>
      <c r="K23" s="512"/>
      <c r="L23" s="514"/>
      <c r="M23" s="514"/>
      <c r="N23" s="514"/>
      <c r="O23" s="512"/>
      <c r="P23" s="512"/>
      <c r="Q23" s="512"/>
      <c r="R23" s="512"/>
      <c r="S23" s="512"/>
      <c r="T23" s="512"/>
      <c r="U23" s="512"/>
      <c r="V23" s="512"/>
      <c r="W23" s="512"/>
      <c r="X23" s="512"/>
      <c r="Y23" s="512"/>
      <c r="Z23" s="512"/>
      <c r="AA23" s="514"/>
      <c r="AB23" s="514"/>
      <c r="AC23" s="514"/>
      <c r="AD23" s="506"/>
      <c r="AE23" s="506"/>
      <c r="AF23" s="506"/>
      <c r="AG23" s="506"/>
      <c r="AI23" s="490" t="s">
        <v>339</v>
      </c>
      <c r="AJ23" s="481">
        <v>5350432</v>
      </c>
      <c r="AK23" s="481">
        <v>5419048</v>
      </c>
      <c r="AL23" s="481">
        <v>5507618</v>
      </c>
      <c r="AM23" s="481">
        <v>5608597</v>
      </c>
      <c r="AN23" s="482">
        <v>5722419</v>
      </c>
      <c r="AO23" s="1511"/>
      <c r="AP23" s="1511"/>
      <c r="AQ23" s="1511"/>
      <c r="AR23" s="1511"/>
    </row>
    <row r="24" spans="1:44" ht="22.5" customHeight="1" thickBot="1">
      <c r="A24" s="518"/>
      <c r="B24" s="519"/>
      <c r="C24" s="519"/>
      <c r="D24" s="519"/>
      <c r="E24" s="520"/>
      <c r="F24" s="520"/>
      <c r="G24" s="520"/>
      <c r="H24" s="520"/>
      <c r="I24" s="519"/>
      <c r="J24" s="519"/>
      <c r="K24" s="519"/>
      <c r="L24" s="519"/>
      <c r="M24" s="519"/>
      <c r="N24" s="519"/>
      <c r="O24" s="519"/>
      <c r="P24" s="519"/>
      <c r="Q24" s="519"/>
      <c r="R24" s="519"/>
      <c r="S24" s="519"/>
      <c r="T24" s="519"/>
      <c r="U24" s="519"/>
      <c r="V24" s="519"/>
      <c r="W24" s="519"/>
      <c r="X24" s="519"/>
      <c r="Y24" s="519"/>
      <c r="Z24" s="519"/>
      <c r="AA24" s="521"/>
      <c r="AB24" s="521"/>
      <c r="AC24" s="521"/>
      <c r="AD24" s="519"/>
      <c r="AE24" s="519"/>
      <c r="AF24" s="519"/>
      <c r="AG24" s="519"/>
      <c r="AI24" s="1370" t="s">
        <v>151</v>
      </c>
      <c r="AJ24" s="483">
        <v>220024</v>
      </c>
      <c r="AK24" s="483">
        <v>219766</v>
      </c>
      <c r="AL24" s="483">
        <v>219024</v>
      </c>
      <c r="AM24" s="483">
        <v>218821</v>
      </c>
      <c r="AN24" s="484">
        <v>218105</v>
      </c>
      <c r="AO24" s="1515"/>
      <c r="AP24" s="1515"/>
      <c r="AQ24" s="1515"/>
      <c r="AR24" s="1515"/>
    </row>
    <row r="25" spans="1:44" ht="15" customHeight="1">
      <c r="A25" s="468"/>
      <c r="B25" s="468"/>
      <c r="C25" s="468"/>
      <c r="D25" s="468"/>
      <c r="E25" s="468"/>
      <c r="F25" s="468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  <c r="T25" s="468"/>
      <c r="U25" s="468"/>
      <c r="V25" s="468"/>
      <c r="W25" s="468"/>
      <c r="AA25" s="469"/>
      <c r="AB25" s="469"/>
      <c r="AC25" s="522"/>
      <c r="AD25" s="522"/>
      <c r="AE25" s="523"/>
      <c r="AF25" s="469"/>
      <c r="AG25" s="469"/>
      <c r="AI25" s="475"/>
      <c r="AJ25" s="475"/>
      <c r="AL25" s="462"/>
      <c r="AM25" s="462"/>
      <c r="AO25" s="463" t="s">
        <v>340</v>
      </c>
    </row>
    <row r="26" spans="1:44" ht="15" customHeight="1">
      <c r="A26" s="468"/>
      <c r="B26" s="468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I26" s="493"/>
      <c r="AJ26" s="493"/>
      <c r="AK26" s="493"/>
      <c r="AL26" s="485"/>
      <c r="AM26" s="485"/>
    </row>
    <row r="27" spans="1:44" ht="20.149999999999999" customHeight="1">
      <c r="AI27" s="457" t="s">
        <v>341</v>
      </c>
      <c r="AJ27" s="457"/>
      <c r="AK27" s="457"/>
      <c r="AL27" s="457"/>
      <c r="AM27" s="457"/>
      <c r="AN27" s="488"/>
      <c r="AO27" s="488"/>
    </row>
    <row r="28" spans="1:44" ht="20.149999999999999" customHeight="1" thickBot="1">
      <c r="AI28" s="475"/>
      <c r="AJ28" s="475"/>
      <c r="AK28" s="475"/>
      <c r="AL28" s="168"/>
      <c r="AM28" s="475"/>
      <c r="AN28" s="475"/>
      <c r="AO28" s="465" t="s">
        <v>333</v>
      </c>
    </row>
    <row r="29" spans="1:44" ht="20.149999999999999" customHeight="1">
      <c r="AI29" s="466" t="s">
        <v>342</v>
      </c>
      <c r="AJ29" s="476" t="s">
        <v>336</v>
      </c>
      <c r="AK29" s="476" t="s">
        <v>343</v>
      </c>
      <c r="AL29" s="486" t="s">
        <v>750</v>
      </c>
      <c r="AM29" s="487" t="s">
        <v>819</v>
      </c>
      <c r="AN29" s="487" t="s">
        <v>854</v>
      </c>
      <c r="AO29" s="487"/>
      <c r="AP29" s="1512"/>
      <c r="AQ29" s="1512"/>
      <c r="AR29" s="1512"/>
    </row>
    <row r="30" spans="1:44" ht="20.149999999999999" customHeight="1">
      <c r="AI30" s="489" t="s">
        <v>344</v>
      </c>
      <c r="AJ30" s="478">
        <v>76359</v>
      </c>
      <c r="AK30" s="478">
        <v>77044</v>
      </c>
      <c r="AL30" s="478">
        <v>77793</v>
      </c>
      <c r="AM30" s="479">
        <v>78495</v>
      </c>
      <c r="AN30" s="479">
        <v>79134</v>
      </c>
      <c r="AO30" s="1513"/>
      <c r="AP30" s="1513"/>
      <c r="AQ30" s="1513"/>
      <c r="AR30" s="1513"/>
    </row>
    <row r="31" spans="1:44" ht="20.149999999999999" customHeight="1">
      <c r="AI31" s="489" t="s">
        <v>344</v>
      </c>
      <c r="AJ31" s="481">
        <v>8890414</v>
      </c>
      <c r="AK31" s="481">
        <v>8979755</v>
      </c>
      <c r="AL31" s="481">
        <v>9078816</v>
      </c>
      <c r="AM31" s="482">
        <v>9189004</v>
      </c>
      <c r="AN31" s="482">
        <v>9283948</v>
      </c>
      <c r="AO31" s="1511"/>
      <c r="AP31" s="1511"/>
      <c r="AQ31" s="1511"/>
      <c r="AR31" s="1511"/>
    </row>
    <row r="32" spans="1:44" ht="20.149999999999999" customHeight="1">
      <c r="AI32" s="494" t="s">
        <v>151</v>
      </c>
      <c r="AJ32" s="481">
        <v>40349</v>
      </c>
      <c r="AK32" s="481">
        <v>40281</v>
      </c>
      <c r="AL32" s="481">
        <v>40212</v>
      </c>
      <c r="AM32" s="482">
        <v>40080</v>
      </c>
      <c r="AN32" s="482">
        <v>39924</v>
      </c>
      <c r="AO32" s="1511"/>
      <c r="AP32" s="1511"/>
      <c r="AQ32" s="1511"/>
      <c r="AR32" s="1511"/>
    </row>
    <row r="33" spans="1:44" ht="20.149999999999999" customHeight="1" thickBot="1">
      <c r="AI33" s="494" t="s">
        <v>151</v>
      </c>
      <c r="AJ33" s="483">
        <v>5917105</v>
      </c>
      <c r="AK33" s="483">
        <v>5947252</v>
      </c>
      <c r="AL33" s="483">
        <v>6010703</v>
      </c>
      <c r="AM33" s="484">
        <v>6075617</v>
      </c>
      <c r="AN33" s="484">
        <v>6156478</v>
      </c>
      <c r="AO33" s="1515"/>
      <c r="AP33" s="1515"/>
      <c r="AQ33" s="1515"/>
      <c r="AR33" s="1515"/>
    </row>
    <row r="34" spans="1:44" s="155" customFormat="1" ht="15" customHeight="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499"/>
      <c r="AF34" s="499"/>
      <c r="AG34" s="499"/>
      <c r="AI34" s="475"/>
      <c r="AJ34" s="475"/>
      <c r="AK34" s="462"/>
      <c r="AL34" s="462"/>
      <c r="AM34" s="462"/>
      <c r="AN34" s="492"/>
      <c r="AO34" s="463" t="s">
        <v>345</v>
      </c>
      <c r="AP34" s="475"/>
    </row>
    <row r="35" spans="1:44" s="470" customFormat="1" ht="30" customHeight="1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493"/>
      <c r="AF35" s="493"/>
      <c r="AG35" s="493"/>
      <c r="AI35" s="495"/>
      <c r="AJ35" s="495"/>
      <c r="AK35" s="495"/>
      <c r="AL35" s="495"/>
      <c r="AM35" s="495"/>
      <c r="AN35" s="492"/>
      <c r="AO35" s="492"/>
      <c r="AP35" s="496"/>
    </row>
    <row r="36" spans="1:44" s="60" customFormat="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67"/>
      <c r="AF36" s="167"/>
      <c r="AG36" s="1290"/>
      <c r="AI36" s="492"/>
      <c r="AJ36" s="492"/>
      <c r="AK36" s="492"/>
      <c r="AL36" s="492"/>
      <c r="AM36" s="492"/>
      <c r="AN36" s="492"/>
      <c r="AO36" s="495"/>
      <c r="AP36" s="495"/>
    </row>
    <row r="39" spans="1:44">
      <c r="AE39" s="1283"/>
    </row>
    <row r="40" spans="1:44">
      <c r="AE40" s="1498" t="s">
        <v>1032</v>
      </c>
    </row>
  </sheetData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view="pageBreakPreview" topLeftCell="A13" zoomScaleNormal="100" zoomScaleSheetLayoutView="100" workbookViewId="0">
      <selection activeCell="G44" sqref="G44"/>
    </sheetView>
  </sheetViews>
  <sheetFormatPr defaultRowHeight="14"/>
  <cols>
    <col min="1" max="2" width="10.6328125" style="167" customWidth="1"/>
    <col min="3" max="7" width="12.08984375" style="167" customWidth="1"/>
    <col min="8" max="9" width="10.6328125" style="60" customWidth="1"/>
    <col min="10" max="14" width="12.08984375" style="60" customWidth="1"/>
    <col min="15" max="15" width="9" style="533"/>
    <col min="16" max="17" width="6.453125" style="533" bestFit="1" customWidth="1"/>
    <col min="18" max="19" width="7.36328125" style="533" bestFit="1" customWidth="1"/>
    <col min="20" max="20" width="7.26953125" style="533" bestFit="1" customWidth="1"/>
    <col min="21" max="263" width="9" style="533"/>
    <col min="264" max="265" width="10.6328125" style="533" customWidth="1"/>
    <col min="266" max="270" width="12.08984375" style="533" customWidth="1"/>
    <col min="271" max="271" width="9" style="533"/>
    <col min="272" max="273" width="6.453125" style="533" bestFit="1" customWidth="1"/>
    <col min="274" max="275" width="7.36328125" style="533" bestFit="1" customWidth="1"/>
    <col min="276" max="276" width="7.26953125" style="533" bestFit="1" customWidth="1"/>
    <col min="277" max="519" width="9" style="533"/>
    <col min="520" max="521" width="10.6328125" style="533" customWidth="1"/>
    <col min="522" max="526" width="12.08984375" style="533" customWidth="1"/>
    <col min="527" max="527" width="9" style="533"/>
    <col min="528" max="529" width="6.453125" style="533" bestFit="1" customWidth="1"/>
    <col min="530" max="531" width="7.36328125" style="533" bestFit="1" customWidth="1"/>
    <col min="532" max="532" width="7.26953125" style="533" bestFit="1" customWidth="1"/>
    <col min="533" max="775" width="9" style="533"/>
    <col min="776" max="777" width="10.6328125" style="533" customWidth="1"/>
    <col min="778" max="782" width="12.08984375" style="533" customWidth="1"/>
    <col min="783" max="783" width="9" style="533"/>
    <col min="784" max="785" width="6.453125" style="533" bestFit="1" customWidth="1"/>
    <col min="786" max="787" width="7.36328125" style="533" bestFit="1" customWidth="1"/>
    <col min="788" max="788" width="7.26953125" style="533" bestFit="1" customWidth="1"/>
    <col min="789" max="1031" width="9" style="533"/>
    <col min="1032" max="1033" width="10.6328125" style="533" customWidth="1"/>
    <col min="1034" max="1038" width="12.08984375" style="533" customWidth="1"/>
    <col min="1039" max="1039" width="9" style="533"/>
    <col min="1040" max="1041" width="6.453125" style="533" bestFit="1" customWidth="1"/>
    <col min="1042" max="1043" width="7.36328125" style="533" bestFit="1" customWidth="1"/>
    <col min="1044" max="1044" width="7.26953125" style="533" bestFit="1" customWidth="1"/>
    <col min="1045" max="1287" width="9" style="533"/>
    <col min="1288" max="1289" width="10.6328125" style="533" customWidth="1"/>
    <col min="1290" max="1294" width="12.08984375" style="533" customWidth="1"/>
    <col min="1295" max="1295" width="9" style="533"/>
    <col min="1296" max="1297" width="6.453125" style="533" bestFit="1" customWidth="1"/>
    <col min="1298" max="1299" width="7.36328125" style="533" bestFit="1" customWidth="1"/>
    <col min="1300" max="1300" width="7.26953125" style="533" bestFit="1" customWidth="1"/>
    <col min="1301" max="1543" width="9" style="533"/>
    <col min="1544" max="1545" width="10.6328125" style="533" customWidth="1"/>
    <col min="1546" max="1550" width="12.08984375" style="533" customWidth="1"/>
    <col min="1551" max="1551" width="9" style="533"/>
    <col min="1552" max="1553" width="6.453125" style="533" bestFit="1" customWidth="1"/>
    <col min="1554" max="1555" width="7.36328125" style="533" bestFit="1" customWidth="1"/>
    <col min="1556" max="1556" width="7.26953125" style="533" bestFit="1" customWidth="1"/>
    <col min="1557" max="1799" width="9" style="533"/>
    <col min="1800" max="1801" width="10.6328125" style="533" customWidth="1"/>
    <col min="1802" max="1806" width="12.08984375" style="533" customWidth="1"/>
    <col min="1807" max="1807" width="9" style="533"/>
    <col min="1808" max="1809" width="6.453125" style="533" bestFit="1" customWidth="1"/>
    <col min="1810" max="1811" width="7.36328125" style="533" bestFit="1" customWidth="1"/>
    <col min="1812" max="1812" width="7.26953125" style="533" bestFit="1" customWidth="1"/>
    <col min="1813" max="2055" width="9" style="533"/>
    <col min="2056" max="2057" width="10.6328125" style="533" customWidth="1"/>
    <col min="2058" max="2062" width="12.08984375" style="533" customWidth="1"/>
    <col min="2063" max="2063" width="9" style="533"/>
    <col min="2064" max="2065" width="6.453125" style="533" bestFit="1" customWidth="1"/>
    <col min="2066" max="2067" width="7.36328125" style="533" bestFit="1" customWidth="1"/>
    <col min="2068" max="2068" width="7.26953125" style="533" bestFit="1" customWidth="1"/>
    <col min="2069" max="2311" width="9" style="533"/>
    <col min="2312" max="2313" width="10.6328125" style="533" customWidth="1"/>
    <col min="2314" max="2318" width="12.08984375" style="533" customWidth="1"/>
    <col min="2319" max="2319" width="9" style="533"/>
    <col min="2320" max="2321" width="6.453125" style="533" bestFit="1" customWidth="1"/>
    <col min="2322" max="2323" width="7.36328125" style="533" bestFit="1" customWidth="1"/>
    <col min="2324" max="2324" width="7.26953125" style="533" bestFit="1" customWidth="1"/>
    <col min="2325" max="2567" width="9" style="533"/>
    <col min="2568" max="2569" width="10.6328125" style="533" customWidth="1"/>
    <col min="2570" max="2574" width="12.08984375" style="533" customWidth="1"/>
    <col min="2575" max="2575" width="9" style="533"/>
    <col min="2576" max="2577" width="6.453125" style="533" bestFit="1" customWidth="1"/>
    <col min="2578" max="2579" width="7.36328125" style="533" bestFit="1" customWidth="1"/>
    <col min="2580" max="2580" width="7.26953125" style="533" bestFit="1" customWidth="1"/>
    <col min="2581" max="2823" width="9" style="533"/>
    <col min="2824" max="2825" width="10.6328125" style="533" customWidth="1"/>
    <col min="2826" max="2830" width="12.08984375" style="533" customWidth="1"/>
    <col min="2831" max="2831" width="9" style="533"/>
    <col min="2832" max="2833" width="6.453125" style="533" bestFit="1" customWidth="1"/>
    <col min="2834" max="2835" width="7.36328125" style="533" bestFit="1" customWidth="1"/>
    <col min="2836" max="2836" width="7.26953125" style="533" bestFit="1" customWidth="1"/>
    <col min="2837" max="3079" width="9" style="533"/>
    <col min="3080" max="3081" width="10.6328125" style="533" customWidth="1"/>
    <col min="3082" max="3086" width="12.08984375" style="533" customWidth="1"/>
    <col min="3087" max="3087" width="9" style="533"/>
    <col min="3088" max="3089" width="6.453125" style="533" bestFit="1" customWidth="1"/>
    <col min="3090" max="3091" width="7.36328125" style="533" bestFit="1" customWidth="1"/>
    <col min="3092" max="3092" width="7.26953125" style="533" bestFit="1" customWidth="1"/>
    <col min="3093" max="3335" width="9" style="533"/>
    <col min="3336" max="3337" width="10.6328125" style="533" customWidth="1"/>
    <col min="3338" max="3342" width="12.08984375" style="533" customWidth="1"/>
    <col min="3343" max="3343" width="9" style="533"/>
    <col min="3344" max="3345" width="6.453125" style="533" bestFit="1" customWidth="1"/>
    <col min="3346" max="3347" width="7.36328125" style="533" bestFit="1" customWidth="1"/>
    <col min="3348" max="3348" width="7.26953125" style="533" bestFit="1" customWidth="1"/>
    <col min="3349" max="3591" width="9" style="533"/>
    <col min="3592" max="3593" width="10.6328125" style="533" customWidth="1"/>
    <col min="3594" max="3598" width="12.08984375" style="533" customWidth="1"/>
    <col min="3599" max="3599" width="9" style="533"/>
    <col min="3600" max="3601" width="6.453125" style="533" bestFit="1" customWidth="1"/>
    <col min="3602" max="3603" width="7.36328125" style="533" bestFit="1" customWidth="1"/>
    <col min="3604" max="3604" width="7.26953125" style="533" bestFit="1" customWidth="1"/>
    <col min="3605" max="3847" width="9" style="533"/>
    <col min="3848" max="3849" width="10.6328125" style="533" customWidth="1"/>
    <col min="3850" max="3854" width="12.08984375" style="533" customWidth="1"/>
    <col min="3855" max="3855" width="9" style="533"/>
    <col min="3856" max="3857" width="6.453125" style="533" bestFit="1" customWidth="1"/>
    <col min="3858" max="3859" width="7.36328125" style="533" bestFit="1" customWidth="1"/>
    <col min="3860" max="3860" width="7.26953125" style="533" bestFit="1" customWidth="1"/>
    <col min="3861" max="4103" width="9" style="533"/>
    <col min="4104" max="4105" width="10.6328125" style="533" customWidth="1"/>
    <col min="4106" max="4110" width="12.08984375" style="533" customWidth="1"/>
    <col min="4111" max="4111" width="9" style="533"/>
    <col min="4112" max="4113" width="6.453125" style="533" bestFit="1" customWidth="1"/>
    <col min="4114" max="4115" width="7.36328125" style="533" bestFit="1" customWidth="1"/>
    <col min="4116" max="4116" width="7.26953125" style="533" bestFit="1" customWidth="1"/>
    <col min="4117" max="4359" width="9" style="533"/>
    <col min="4360" max="4361" width="10.6328125" style="533" customWidth="1"/>
    <col min="4362" max="4366" width="12.08984375" style="533" customWidth="1"/>
    <col min="4367" max="4367" width="9" style="533"/>
    <col min="4368" max="4369" width="6.453125" style="533" bestFit="1" customWidth="1"/>
    <col min="4370" max="4371" width="7.36328125" style="533" bestFit="1" customWidth="1"/>
    <col min="4372" max="4372" width="7.26953125" style="533" bestFit="1" customWidth="1"/>
    <col min="4373" max="4615" width="9" style="533"/>
    <col min="4616" max="4617" width="10.6328125" style="533" customWidth="1"/>
    <col min="4618" max="4622" width="12.08984375" style="533" customWidth="1"/>
    <col min="4623" max="4623" width="9" style="533"/>
    <col min="4624" max="4625" width="6.453125" style="533" bestFit="1" customWidth="1"/>
    <col min="4626" max="4627" width="7.36328125" style="533" bestFit="1" customWidth="1"/>
    <col min="4628" max="4628" width="7.26953125" style="533" bestFit="1" customWidth="1"/>
    <col min="4629" max="4871" width="9" style="533"/>
    <col min="4872" max="4873" width="10.6328125" style="533" customWidth="1"/>
    <col min="4874" max="4878" width="12.08984375" style="533" customWidth="1"/>
    <col min="4879" max="4879" width="9" style="533"/>
    <col min="4880" max="4881" width="6.453125" style="533" bestFit="1" customWidth="1"/>
    <col min="4882" max="4883" width="7.36328125" style="533" bestFit="1" customWidth="1"/>
    <col min="4884" max="4884" width="7.26953125" style="533" bestFit="1" customWidth="1"/>
    <col min="4885" max="5127" width="9" style="533"/>
    <col min="5128" max="5129" width="10.6328125" style="533" customWidth="1"/>
    <col min="5130" max="5134" width="12.08984375" style="533" customWidth="1"/>
    <col min="5135" max="5135" width="9" style="533"/>
    <col min="5136" max="5137" width="6.453125" style="533" bestFit="1" customWidth="1"/>
    <col min="5138" max="5139" width="7.36328125" style="533" bestFit="1" customWidth="1"/>
    <col min="5140" max="5140" width="7.26953125" style="533" bestFit="1" customWidth="1"/>
    <col min="5141" max="5383" width="9" style="533"/>
    <col min="5384" max="5385" width="10.6328125" style="533" customWidth="1"/>
    <col min="5386" max="5390" width="12.08984375" style="533" customWidth="1"/>
    <col min="5391" max="5391" width="9" style="533"/>
    <col min="5392" max="5393" width="6.453125" style="533" bestFit="1" customWidth="1"/>
    <col min="5394" max="5395" width="7.36328125" style="533" bestFit="1" customWidth="1"/>
    <col min="5396" max="5396" width="7.26953125" style="533" bestFit="1" customWidth="1"/>
    <col min="5397" max="5639" width="9" style="533"/>
    <col min="5640" max="5641" width="10.6328125" style="533" customWidth="1"/>
    <col min="5642" max="5646" width="12.08984375" style="533" customWidth="1"/>
    <col min="5647" max="5647" width="9" style="533"/>
    <col min="5648" max="5649" width="6.453125" style="533" bestFit="1" customWidth="1"/>
    <col min="5650" max="5651" width="7.36328125" style="533" bestFit="1" customWidth="1"/>
    <col min="5652" max="5652" width="7.26953125" style="533" bestFit="1" customWidth="1"/>
    <col min="5653" max="5895" width="9" style="533"/>
    <col min="5896" max="5897" width="10.6328125" style="533" customWidth="1"/>
    <col min="5898" max="5902" width="12.08984375" style="533" customWidth="1"/>
    <col min="5903" max="5903" width="9" style="533"/>
    <col min="5904" max="5905" width="6.453125" style="533" bestFit="1" customWidth="1"/>
    <col min="5906" max="5907" width="7.36328125" style="533" bestFit="1" customWidth="1"/>
    <col min="5908" max="5908" width="7.26953125" style="533" bestFit="1" customWidth="1"/>
    <col min="5909" max="6151" width="9" style="533"/>
    <col min="6152" max="6153" width="10.6328125" style="533" customWidth="1"/>
    <col min="6154" max="6158" width="12.08984375" style="533" customWidth="1"/>
    <col min="6159" max="6159" width="9" style="533"/>
    <col min="6160" max="6161" width="6.453125" style="533" bestFit="1" customWidth="1"/>
    <col min="6162" max="6163" width="7.36328125" style="533" bestFit="1" customWidth="1"/>
    <col min="6164" max="6164" width="7.26953125" style="533" bestFit="1" customWidth="1"/>
    <col min="6165" max="6407" width="9" style="533"/>
    <col min="6408" max="6409" width="10.6328125" style="533" customWidth="1"/>
    <col min="6410" max="6414" width="12.08984375" style="533" customWidth="1"/>
    <col min="6415" max="6415" width="9" style="533"/>
    <col min="6416" max="6417" width="6.453125" style="533" bestFit="1" customWidth="1"/>
    <col min="6418" max="6419" width="7.36328125" style="533" bestFit="1" customWidth="1"/>
    <col min="6420" max="6420" width="7.26953125" style="533" bestFit="1" customWidth="1"/>
    <col min="6421" max="6663" width="9" style="533"/>
    <col min="6664" max="6665" width="10.6328125" style="533" customWidth="1"/>
    <col min="6666" max="6670" width="12.08984375" style="533" customWidth="1"/>
    <col min="6671" max="6671" width="9" style="533"/>
    <col min="6672" max="6673" width="6.453125" style="533" bestFit="1" customWidth="1"/>
    <col min="6674" max="6675" width="7.36328125" style="533" bestFit="1" customWidth="1"/>
    <col min="6676" max="6676" width="7.26953125" style="533" bestFit="1" customWidth="1"/>
    <col min="6677" max="6919" width="9" style="533"/>
    <col min="6920" max="6921" width="10.6328125" style="533" customWidth="1"/>
    <col min="6922" max="6926" width="12.08984375" style="533" customWidth="1"/>
    <col min="6927" max="6927" width="9" style="533"/>
    <col min="6928" max="6929" width="6.453125" style="533" bestFit="1" customWidth="1"/>
    <col min="6930" max="6931" width="7.36328125" style="533" bestFit="1" customWidth="1"/>
    <col min="6932" max="6932" width="7.26953125" style="533" bestFit="1" customWidth="1"/>
    <col min="6933" max="7175" width="9" style="533"/>
    <col min="7176" max="7177" width="10.6328125" style="533" customWidth="1"/>
    <col min="7178" max="7182" width="12.08984375" style="533" customWidth="1"/>
    <col min="7183" max="7183" width="9" style="533"/>
    <col min="7184" max="7185" width="6.453125" style="533" bestFit="1" customWidth="1"/>
    <col min="7186" max="7187" width="7.36328125" style="533" bestFit="1" customWidth="1"/>
    <col min="7188" max="7188" width="7.26953125" style="533" bestFit="1" customWidth="1"/>
    <col min="7189" max="7431" width="9" style="533"/>
    <col min="7432" max="7433" width="10.6328125" style="533" customWidth="1"/>
    <col min="7434" max="7438" width="12.08984375" style="533" customWidth="1"/>
    <col min="7439" max="7439" width="9" style="533"/>
    <col min="7440" max="7441" width="6.453125" style="533" bestFit="1" customWidth="1"/>
    <col min="7442" max="7443" width="7.36328125" style="533" bestFit="1" customWidth="1"/>
    <col min="7444" max="7444" width="7.26953125" style="533" bestFit="1" customWidth="1"/>
    <col min="7445" max="7687" width="9" style="533"/>
    <col min="7688" max="7689" width="10.6328125" style="533" customWidth="1"/>
    <col min="7690" max="7694" width="12.08984375" style="533" customWidth="1"/>
    <col min="7695" max="7695" width="9" style="533"/>
    <col min="7696" max="7697" width="6.453125" style="533" bestFit="1" customWidth="1"/>
    <col min="7698" max="7699" width="7.36328125" style="533" bestFit="1" customWidth="1"/>
    <col min="7700" max="7700" width="7.26953125" style="533" bestFit="1" customWidth="1"/>
    <col min="7701" max="7943" width="9" style="533"/>
    <col min="7944" max="7945" width="10.6328125" style="533" customWidth="1"/>
    <col min="7946" max="7950" width="12.08984375" style="533" customWidth="1"/>
    <col min="7951" max="7951" width="9" style="533"/>
    <col min="7952" max="7953" width="6.453125" style="533" bestFit="1" customWidth="1"/>
    <col min="7954" max="7955" width="7.36328125" style="533" bestFit="1" customWidth="1"/>
    <col min="7956" max="7956" width="7.26953125" style="533" bestFit="1" customWidth="1"/>
    <col min="7957" max="8199" width="9" style="533"/>
    <col min="8200" max="8201" width="10.6328125" style="533" customWidth="1"/>
    <col min="8202" max="8206" width="12.08984375" style="533" customWidth="1"/>
    <col min="8207" max="8207" width="9" style="533"/>
    <col min="8208" max="8209" width="6.453125" style="533" bestFit="1" customWidth="1"/>
    <col min="8210" max="8211" width="7.36328125" style="533" bestFit="1" customWidth="1"/>
    <col min="8212" max="8212" width="7.26953125" style="533" bestFit="1" customWidth="1"/>
    <col min="8213" max="8455" width="9" style="533"/>
    <col min="8456" max="8457" width="10.6328125" style="533" customWidth="1"/>
    <col min="8458" max="8462" width="12.08984375" style="533" customWidth="1"/>
    <col min="8463" max="8463" width="9" style="533"/>
    <col min="8464" max="8465" width="6.453125" style="533" bestFit="1" customWidth="1"/>
    <col min="8466" max="8467" width="7.36328125" style="533" bestFit="1" customWidth="1"/>
    <col min="8468" max="8468" width="7.26953125" style="533" bestFit="1" customWidth="1"/>
    <col min="8469" max="8711" width="9" style="533"/>
    <col min="8712" max="8713" width="10.6328125" style="533" customWidth="1"/>
    <col min="8714" max="8718" width="12.08984375" style="533" customWidth="1"/>
    <col min="8719" max="8719" width="9" style="533"/>
    <col min="8720" max="8721" width="6.453125" style="533" bestFit="1" customWidth="1"/>
    <col min="8722" max="8723" width="7.36328125" style="533" bestFit="1" customWidth="1"/>
    <col min="8724" max="8724" width="7.26953125" style="533" bestFit="1" customWidth="1"/>
    <col min="8725" max="8967" width="9" style="533"/>
    <col min="8968" max="8969" width="10.6328125" style="533" customWidth="1"/>
    <col min="8970" max="8974" width="12.08984375" style="533" customWidth="1"/>
    <col min="8975" max="8975" width="9" style="533"/>
    <col min="8976" max="8977" width="6.453125" style="533" bestFit="1" customWidth="1"/>
    <col min="8978" max="8979" width="7.36328125" style="533" bestFit="1" customWidth="1"/>
    <col min="8980" max="8980" width="7.26953125" style="533" bestFit="1" customWidth="1"/>
    <col min="8981" max="9223" width="9" style="533"/>
    <col min="9224" max="9225" width="10.6328125" style="533" customWidth="1"/>
    <col min="9226" max="9230" width="12.08984375" style="533" customWidth="1"/>
    <col min="9231" max="9231" width="9" style="533"/>
    <col min="9232" max="9233" width="6.453125" style="533" bestFit="1" customWidth="1"/>
    <col min="9234" max="9235" width="7.36328125" style="533" bestFit="1" customWidth="1"/>
    <col min="9236" max="9236" width="7.26953125" style="533" bestFit="1" customWidth="1"/>
    <col min="9237" max="9479" width="9" style="533"/>
    <col min="9480" max="9481" width="10.6328125" style="533" customWidth="1"/>
    <col min="9482" max="9486" width="12.08984375" style="533" customWidth="1"/>
    <col min="9487" max="9487" width="9" style="533"/>
    <col min="9488" max="9489" width="6.453125" style="533" bestFit="1" customWidth="1"/>
    <col min="9490" max="9491" width="7.36328125" style="533" bestFit="1" customWidth="1"/>
    <col min="9492" max="9492" width="7.26953125" style="533" bestFit="1" customWidth="1"/>
    <col min="9493" max="9735" width="9" style="533"/>
    <col min="9736" max="9737" width="10.6328125" style="533" customWidth="1"/>
    <col min="9738" max="9742" width="12.08984375" style="533" customWidth="1"/>
    <col min="9743" max="9743" width="9" style="533"/>
    <col min="9744" max="9745" width="6.453125" style="533" bestFit="1" customWidth="1"/>
    <col min="9746" max="9747" width="7.36328125" style="533" bestFit="1" customWidth="1"/>
    <col min="9748" max="9748" width="7.26953125" style="533" bestFit="1" customWidth="1"/>
    <col min="9749" max="9991" width="9" style="533"/>
    <col min="9992" max="9993" width="10.6328125" style="533" customWidth="1"/>
    <col min="9994" max="9998" width="12.08984375" style="533" customWidth="1"/>
    <col min="9999" max="9999" width="9" style="533"/>
    <col min="10000" max="10001" width="6.453125" style="533" bestFit="1" customWidth="1"/>
    <col min="10002" max="10003" width="7.36328125" style="533" bestFit="1" customWidth="1"/>
    <col min="10004" max="10004" width="7.26953125" style="533" bestFit="1" customWidth="1"/>
    <col min="10005" max="10247" width="9" style="533"/>
    <col min="10248" max="10249" width="10.6328125" style="533" customWidth="1"/>
    <col min="10250" max="10254" width="12.08984375" style="533" customWidth="1"/>
    <col min="10255" max="10255" width="9" style="533"/>
    <col min="10256" max="10257" width="6.453125" style="533" bestFit="1" customWidth="1"/>
    <col min="10258" max="10259" width="7.36328125" style="533" bestFit="1" customWidth="1"/>
    <col min="10260" max="10260" width="7.26953125" style="533" bestFit="1" customWidth="1"/>
    <col min="10261" max="10503" width="9" style="533"/>
    <col min="10504" max="10505" width="10.6328125" style="533" customWidth="1"/>
    <col min="10506" max="10510" width="12.08984375" style="533" customWidth="1"/>
    <col min="10511" max="10511" width="9" style="533"/>
    <col min="10512" max="10513" width="6.453125" style="533" bestFit="1" customWidth="1"/>
    <col min="10514" max="10515" width="7.36328125" style="533" bestFit="1" customWidth="1"/>
    <col min="10516" max="10516" width="7.26953125" style="533" bestFit="1" customWidth="1"/>
    <col min="10517" max="10759" width="9" style="533"/>
    <col min="10760" max="10761" width="10.6328125" style="533" customWidth="1"/>
    <col min="10762" max="10766" width="12.08984375" style="533" customWidth="1"/>
    <col min="10767" max="10767" width="9" style="533"/>
    <col min="10768" max="10769" width="6.453125" style="533" bestFit="1" customWidth="1"/>
    <col min="10770" max="10771" width="7.36328125" style="533" bestFit="1" customWidth="1"/>
    <col min="10772" max="10772" width="7.26953125" style="533" bestFit="1" customWidth="1"/>
    <col min="10773" max="11015" width="9" style="533"/>
    <col min="11016" max="11017" width="10.6328125" style="533" customWidth="1"/>
    <col min="11018" max="11022" width="12.08984375" style="533" customWidth="1"/>
    <col min="11023" max="11023" width="9" style="533"/>
    <col min="11024" max="11025" width="6.453125" style="533" bestFit="1" customWidth="1"/>
    <col min="11026" max="11027" width="7.36328125" style="533" bestFit="1" customWidth="1"/>
    <col min="11028" max="11028" width="7.26953125" style="533" bestFit="1" customWidth="1"/>
    <col min="11029" max="11271" width="9" style="533"/>
    <col min="11272" max="11273" width="10.6328125" style="533" customWidth="1"/>
    <col min="11274" max="11278" width="12.08984375" style="533" customWidth="1"/>
    <col min="11279" max="11279" width="9" style="533"/>
    <col min="11280" max="11281" width="6.453125" style="533" bestFit="1" customWidth="1"/>
    <col min="11282" max="11283" width="7.36328125" style="533" bestFit="1" customWidth="1"/>
    <col min="11284" max="11284" width="7.26953125" style="533" bestFit="1" customWidth="1"/>
    <col min="11285" max="11527" width="9" style="533"/>
    <col min="11528" max="11529" width="10.6328125" style="533" customWidth="1"/>
    <col min="11530" max="11534" width="12.08984375" style="533" customWidth="1"/>
    <col min="11535" max="11535" width="9" style="533"/>
    <col min="11536" max="11537" width="6.453125" style="533" bestFit="1" customWidth="1"/>
    <col min="11538" max="11539" width="7.36328125" style="533" bestFit="1" customWidth="1"/>
    <col min="11540" max="11540" width="7.26953125" style="533" bestFit="1" customWidth="1"/>
    <col min="11541" max="11783" width="9" style="533"/>
    <col min="11784" max="11785" width="10.6328125" style="533" customWidth="1"/>
    <col min="11786" max="11790" width="12.08984375" style="533" customWidth="1"/>
    <col min="11791" max="11791" width="9" style="533"/>
    <col min="11792" max="11793" width="6.453125" style="533" bestFit="1" customWidth="1"/>
    <col min="11794" max="11795" width="7.36328125" style="533" bestFit="1" customWidth="1"/>
    <col min="11796" max="11796" width="7.26953125" style="533" bestFit="1" customWidth="1"/>
    <col min="11797" max="12039" width="9" style="533"/>
    <col min="12040" max="12041" width="10.6328125" style="533" customWidth="1"/>
    <col min="12042" max="12046" width="12.08984375" style="533" customWidth="1"/>
    <col min="12047" max="12047" width="9" style="533"/>
    <col min="12048" max="12049" width="6.453125" style="533" bestFit="1" customWidth="1"/>
    <col min="12050" max="12051" width="7.36328125" style="533" bestFit="1" customWidth="1"/>
    <col min="12052" max="12052" width="7.26953125" style="533" bestFit="1" customWidth="1"/>
    <col min="12053" max="12295" width="9" style="533"/>
    <col min="12296" max="12297" width="10.6328125" style="533" customWidth="1"/>
    <col min="12298" max="12302" width="12.08984375" style="533" customWidth="1"/>
    <col min="12303" max="12303" width="9" style="533"/>
    <col min="12304" max="12305" width="6.453125" style="533" bestFit="1" customWidth="1"/>
    <col min="12306" max="12307" width="7.36328125" style="533" bestFit="1" customWidth="1"/>
    <col min="12308" max="12308" width="7.26953125" style="533" bestFit="1" customWidth="1"/>
    <col min="12309" max="12551" width="9" style="533"/>
    <col min="12552" max="12553" width="10.6328125" style="533" customWidth="1"/>
    <col min="12554" max="12558" width="12.08984375" style="533" customWidth="1"/>
    <col min="12559" max="12559" width="9" style="533"/>
    <col min="12560" max="12561" width="6.453125" style="533" bestFit="1" customWidth="1"/>
    <col min="12562" max="12563" width="7.36328125" style="533" bestFit="1" customWidth="1"/>
    <col min="12564" max="12564" width="7.26953125" style="533" bestFit="1" customWidth="1"/>
    <col min="12565" max="12807" width="9" style="533"/>
    <col min="12808" max="12809" width="10.6328125" style="533" customWidth="1"/>
    <col min="12810" max="12814" width="12.08984375" style="533" customWidth="1"/>
    <col min="12815" max="12815" width="9" style="533"/>
    <col min="12816" max="12817" width="6.453125" style="533" bestFit="1" customWidth="1"/>
    <col min="12818" max="12819" width="7.36328125" style="533" bestFit="1" customWidth="1"/>
    <col min="12820" max="12820" width="7.26953125" style="533" bestFit="1" customWidth="1"/>
    <col min="12821" max="13063" width="9" style="533"/>
    <col min="13064" max="13065" width="10.6328125" style="533" customWidth="1"/>
    <col min="13066" max="13070" width="12.08984375" style="533" customWidth="1"/>
    <col min="13071" max="13071" width="9" style="533"/>
    <col min="13072" max="13073" width="6.453125" style="533" bestFit="1" customWidth="1"/>
    <col min="13074" max="13075" width="7.36328125" style="533" bestFit="1" customWidth="1"/>
    <col min="13076" max="13076" width="7.26953125" style="533" bestFit="1" customWidth="1"/>
    <col min="13077" max="13319" width="9" style="533"/>
    <col min="13320" max="13321" width="10.6328125" style="533" customWidth="1"/>
    <col min="13322" max="13326" width="12.08984375" style="533" customWidth="1"/>
    <col min="13327" max="13327" width="9" style="533"/>
    <col min="13328" max="13329" width="6.453125" style="533" bestFit="1" customWidth="1"/>
    <col min="13330" max="13331" width="7.36328125" style="533" bestFit="1" customWidth="1"/>
    <col min="13332" max="13332" width="7.26953125" style="533" bestFit="1" customWidth="1"/>
    <col min="13333" max="13575" width="9" style="533"/>
    <col min="13576" max="13577" width="10.6328125" style="533" customWidth="1"/>
    <col min="13578" max="13582" width="12.08984375" style="533" customWidth="1"/>
    <col min="13583" max="13583" width="9" style="533"/>
    <col min="13584" max="13585" width="6.453125" style="533" bestFit="1" customWidth="1"/>
    <col min="13586" max="13587" width="7.36328125" style="533" bestFit="1" customWidth="1"/>
    <col min="13588" max="13588" width="7.26953125" style="533" bestFit="1" customWidth="1"/>
    <col min="13589" max="13831" width="9" style="533"/>
    <col min="13832" max="13833" width="10.6328125" style="533" customWidth="1"/>
    <col min="13834" max="13838" width="12.08984375" style="533" customWidth="1"/>
    <col min="13839" max="13839" width="9" style="533"/>
    <col min="13840" max="13841" width="6.453125" style="533" bestFit="1" customWidth="1"/>
    <col min="13842" max="13843" width="7.36328125" style="533" bestFit="1" customWidth="1"/>
    <col min="13844" max="13844" width="7.26953125" style="533" bestFit="1" customWidth="1"/>
    <col min="13845" max="14087" width="9" style="533"/>
    <col min="14088" max="14089" width="10.6328125" style="533" customWidth="1"/>
    <col min="14090" max="14094" width="12.08984375" style="533" customWidth="1"/>
    <col min="14095" max="14095" width="9" style="533"/>
    <col min="14096" max="14097" width="6.453125" style="533" bestFit="1" customWidth="1"/>
    <col min="14098" max="14099" width="7.36328125" style="533" bestFit="1" customWidth="1"/>
    <col min="14100" max="14100" width="7.26953125" style="533" bestFit="1" customWidth="1"/>
    <col min="14101" max="14343" width="9" style="533"/>
    <col min="14344" max="14345" width="10.6328125" style="533" customWidth="1"/>
    <col min="14346" max="14350" width="12.08984375" style="533" customWidth="1"/>
    <col min="14351" max="14351" width="9" style="533"/>
    <col min="14352" max="14353" width="6.453125" style="533" bestFit="1" customWidth="1"/>
    <col min="14354" max="14355" width="7.36328125" style="533" bestFit="1" customWidth="1"/>
    <col min="14356" max="14356" width="7.26953125" style="533" bestFit="1" customWidth="1"/>
    <col min="14357" max="14599" width="9" style="533"/>
    <col min="14600" max="14601" width="10.6328125" style="533" customWidth="1"/>
    <col min="14602" max="14606" width="12.08984375" style="533" customWidth="1"/>
    <col min="14607" max="14607" width="9" style="533"/>
    <col min="14608" max="14609" width="6.453125" style="533" bestFit="1" customWidth="1"/>
    <col min="14610" max="14611" width="7.36328125" style="533" bestFit="1" customWidth="1"/>
    <col min="14612" max="14612" width="7.26953125" style="533" bestFit="1" customWidth="1"/>
    <col min="14613" max="14855" width="9" style="533"/>
    <col min="14856" max="14857" width="10.6328125" style="533" customWidth="1"/>
    <col min="14858" max="14862" width="12.08984375" style="533" customWidth="1"/>
    <col min="14863" max="14863" width="9" style="533"/>
    <col min="14864" max="14865" width="6.453125" style="533" bestFit="1" customWidth="1"/>
    <col min="14866" max="14867" width="7.36328125" style="533" bestFit="1" customWidth="1"/>
    <col min="14868" max="14868" width="7.26953125" style="533" bestFit="1" customWidth="1"/>
    <col min="14869" max="15111" width="9" style="533"/>
    <col min="15112" max="15113" width="10.6328125" style="533" customWidth="1"/>
    <col min="15114" max="15118" width="12.08984375" style="533" customWidth="1"/>
    <col min="15119" max="15119" width="9" style="533"/>
    <col min="15120" max="15121" width="6.453125" style="533" bestFit="1" customWidth="1"/>
    <col min="15122" max="15123" width="7.36328125" style="533" bestFit="1" customWidth="1"/>
    <col min="15124" max="15124" width="7.26953125" style="533" bestFit="1" customWidth="1"/>
    <col min="15125" max="15367" width="9" style="533"/>
    <col min="15368" max="15369" width="10.6328125" style="533" customWidth="1"/>
    <col min="15370" max="15374" width="12.08984375" style="533" customWidth="1"/>
    <col min="15375" max="15375" width="9" style="533"/>
    <col min="15376" max="15377" width="6.453125" style="533" bestFit="1" customWidth="1"/>
    <col min="15378" max="15379" width="7.36328125" style="533" bestFit="1" customWidth="1"/>
    <col min="15380" max="15380" width="7.26953125" style="533" bestFit="1" customWidth="1"/>
    <col min="15381" max="15623" width="9" style="533"/>
    <col min="15624" max="15625" width="10.6328125" style="533" customWidth="1"/>
    <col min="15626" max="15630" width="12.08984375" style="533" customWidth="1"/>
    <col min="15631" max="15631" width="9" style="533"/>
    <col min="15632" max="15633" width="6.453125" style="533" bestFit="1" customWidth="1"/>
    <col min="15634" max="15635" width="7.36328125" style="533" bestFit="1" customWidth="1"/>
    <col min="15636" max="15636" width="7.26953125" style="533" bestFit="1" customWidth="1"/>
    <col min="15637" max="15879" width="9" style="533"/>
    <col min="15880" max="15881" width="10.6328125" style="533" customWidth="1"/>
    <col min="15882" max="15886" width="12.08984375" style="533" customWidth="1"/>
    <col min="15887" max="15887" width="9" style="533"/>
    <col min="15888" max="15889" width="6.453125" style="533" bestFit="1" customWidth="1"/>
    <col min="15890" max="15891" width="7.36328125" style="533" bestFit="1" customWidth="1"/>
    <col min="15892" max="15892" width="7.26953125" style="533" bestFit="1" customWidth="1"/>
    <col min="15893" max="16135" width="9" style="533"/>
    <col min="16136" max="16137" width="10.6328125" style="533" customWidth="1"/>
    <col min="16138" max="16142" width="12.08984375" style="533" customWidth="1"/>
    <col min="16143" max="16143" width="9" style="533"/>
    <col min="16144" max="16145" width="6.453125" style="533" bestFit="1" customWidth="1"/>
    <col min="16146" max="16147" width="7.36328125" style="533" bestFit="1" customWidth="1"/>
    <col min="16148" max="16148" width="7.26953125" style="533" bestFit="1" customWidth="1"/>
    <col min="16149" max="16384" width="9" style="533"/>
  </cols>
  <sheetData>
    <row r="1" spans="1:15" ht="18.75" customHeight="1">
      <c r="A1" s="560"/>
      <c r="B1" s="560"/>
      <c r="C1" s="560"/>
      <c r="D1" s="560"/>
      <c r="E1" s="560"/>
      <c r="F1" s="560"/>
      <c r="G1" s="560"/>
      <c r="H1" s="2100" t="s">
        <v>348</v>
      </c>
      <c r="I1" s="2100"/>
      <c r="J1" s="2100"/>
      <c r="K1" s="2100"/>
      <c r="L1" s="2100"/>
      <c r="M1" s="2100"/>
      <c r="N1" s="2100"/>
    </row>
    <row r="2" spans="1:15" s="534" customFormat="1" ht="12.5" thickBot="1">
      <c r="A2" s="561"/>
      <c r="B2" s="561"/>
      <c r="C2" s="561"/>
      <c r="D2" s="561"/>
      <c r="E2" s="561"/>
      <c r="F2" s="561"/>
      <c r="G2" s="555"/>
      <c r="H2" s="525"/>
      <c r="I2" s="525"/>
      <c r="J2" s="525"/>
      <c r="K2" s="525"/>
      <c r="L2" s="525"/>
      <c r="M2" s="525"/>
      <c r="N2" s="471" t="s">
        <v>349</v>
      </c>
    </row>
    <row r="3" spans="1:15" ht="24" customHeight="1">
      <c r="A3" s="551"/>
      <c r="B3" s="551"/>
      <c r="C3" s="562"/>
      <c r="D3" s="562"/>
      <c r="E3" s="562"/>
      <c r="F3" s="562"/>
      <c r="G3" s="552"/>
      <c r="H3" s="535"/>
      <c r="I3" s="535" t="s">
        <v>350</v>
      </c>
      <c r="J3" s="2101" t="s">
        <v>347</v>
      </c>
      <c r="K3" s="2101" t="s">
        <v>751</v>
      </c>
      <c r="L3" s="2101" t="s">
        <v>856</v>
      </c>
      <c r="M3" s="2103" t="s">
        <v>857</v>
      </c>
      <c r="N3" s="2103" t="s">
        <v>858</v>
      </c>
    </row>
    <row r="4" spans="1:15" ht="14.25" customHeight="1">
      <c r="A4" s="563"/>
      <c r="B4" s="563"/>
      <c r="C4" s="564"/>
      <c r="D4" s="562"/>
      <c r="E4" s="564"/>
      <c r="F4" s="564"/>
      <c r="G4" s="553"/>
      <c r="H4" s="536" t="s">
        <v>217</v>
      </c>
      <c r="I4" s="537"/>
      <c r="J4" s="2102"/>
      <c r="K4" s="2102"/>
      <c r="L4" s="2102"/>
      <c r="M4" s="2104"/>
      <c r="N4" s="2104"/>
    </row>
    <row r="5" spans="1:15" ht="20.149999999999999" customHeight="1">
      <c r="A5" s="506"/>
      <c r="B5" s="472"/>
      <c r="C5" s="565"/>
      <c r="D5" s="565"/>
      <c r="E5" s="565"/>
      <c r="F5" s="565"/>
      <c r="G5" s="556"/>
      <c r="H5" s="2095" t="s">
        <v>351</v>
      </c>
      <c r="I5" s="540" t="s">
        <v>352</v>
      </c>
      <c r="J5" s="1373">
        <v>244</v>
      </c>
      <c r="K5" s="1373">
        <v>242</v>
      </c>
      <c r="L5" s="1373">
        <v>244</v>
      </c>
      <c r="M5" s="1374">
        <v>244</v>
      </c>
      <c r="N5" s="1374">
        <v>240</v>
      </c>
    </row>
    <row r="6" spans="1:15" ht="20.149999999999999" customHeight="1">
      <c r="A6" s="506"/>
      <c r="B6" s="472"/>
      <c r="C6" s="565"/>
      <c r="D6" s="565"/>
      <c r="E6" s="565"/>
      <c r="F6" s="565"/>
      <c r="G6" s="556"/>
      <c r="H6" s="2096"/>
      <c r="I6" s="473" t="s">
        <v>353</v>
      </c>
      <c r="J6" s="1373">
        <v>3008</v>
      </c>
      <c r="K6" s="1373">
        <v>2960</v>
      </c>
      <c r="L6" s="1373">
        <v>2926</v>
      </c>
      <c r="M6" s="1374">
        <v>2880</v>
      </c>
      <c r="N6" s="1374">
        <v>2951</v>
      </c>
    </row>
    <row r="7" spans="1:15" ht="20.149999999999999" customHeight="1">
      <c r="A7" s="506"/>
      <c r="B7" s="472"/>
      <c r="C7" s="565"/>
      <c r="D7" s="565"/>
      <c r="E7" s="565"/>
      <c r="F7" s="565"/>
      <c r="G7" s="556"/>
      <c r="H7" s="2097" t="s">
        <v>354</v>
      </c>
      <c r="I7" s="473" t="s">
        <v>352</v>
      </c>
      <c r="J7" s="1373">
        <v>16</v>
      </c>
      <c r="K7" s="1373">
        <v>16</v>
      </c>
      <c r="L7" s="1373">
        <v>16</v>
      </c>
      <c r="M7" s="1374">
        <v>16</v>
      </c>
      <c r="N7" s="1374">
        <v>16</v>
      </c>
    </row>
    <row r="8" spans="1:15" s="541" customFormat="1" ht="20.149999999999999" customHeight="1">
      <c r="A8" s="506"/>
      <c r="B8" s="472"/>
      <c r="C8" s="565"/>
      <c r="D8" s="565"/>
      <c r="E8" s="565"/>
      <c r="F8" s="565"/>
      <c r="G8" s="556"/>
      <c r="H8" s="2096"/>
      <c r="I8" s="473" t="s">
        <v>353</v>
      </c>
      <c r="J8" s="1373">
        <v>2880</v>
      </c>
      <c r="K8" s="1373">
        <v>2853</v>
      </c>
      <c r="L8" s="1373">
        <v>2819</v>
      </c>
      <c r="M8" s="1374">
        <v>2773</v>
      </c>
      <c r="N8" s="1374">
        <v>2773</v>
      </c>
    </row>
    <row r="9" spans="1:15" s="543" customFormat="1" ht="20.149999999999999" customHeight="1">
      <c r="A9" s="472"/>
      <c r="B9" s="472"/>
      <c r="C9" s="565"/>
      <c r="D9" s="565"/>
      <c r="E9" s="565"/>
      <c r="F9" s="565"/>
      <c r="G9" s="556"/>
      <c r="H9" s="2098" t="s">
        <v>355</v>
      </c>
      <c r="I9" s="473" t="s">
        <v>352</v>
      </c>
      <c r="J9" s="1373">
        <v>143</v>
      </c>
      <c r="K9" s="1373">
        <v>142</v>
      </c>
      <c r="L9" s="1373">
        <v>144</v>
      </c>
      <c r="M9" s="1374">
        <v>144</v>
      </c>
      <c r="N9" s="1374">
        <v>140</v>
      </c>
      <c r="O9" s="542"/>
    </row>
    <row r="10" spans="1:15" ht="20.149999999999999" customHeight="1">
      <c r="A10" s="472"/>
      <c r="B10" s="472"/>
      <c r="C10" s="565"/>
      <c r="D10" s="565"/>
      <c r="E10" s="565"/>
      <c r="F10" s="565"/>
      <c r="G10" s="556"/>
      <c r="H10" s="2099"/>
      <c r="I10" s="473" t="s">
        <v>353</v>
      </c>
      <c r="J10" s="1373">
        <v>128</v>
      </c>
      <c r="K10" s="1373">
        <v>107</v>
      </c>
      <c r="L10" s="1373">
        <v>107</v>
      </c>
      <c r="M10" s="1374">
        <v>107</v>
      </c>
      <c r="N10" s="1374">
        <v>94</v>
      </c>
    </row>
    <row r="11" spans="1:15" ht="20.149999999999999" customHeight="1">
      <c r="A11" s="506"/>
      <c r="B11" s="506"/>
      <c r="C11" s="565"/>
      <c r="D11" s="565"/>
      <c r="E11" s="565"/>
      <c r="F11" s="565"/>
      <c r="G11" s="556"/>
      <c r="H11" s="2105" t="s">
        <v>356</v>
      </c>
      <c r="I11" s="2106"/>
      <c r="J11" s="1373">
        <v>85</v>
      </c>
      <c r="K11" s="1373">
        <v>84</v>
      </c>
      <c r="L11" s="1373">
        <v>84</v>
      </c>
      <c r="M11" s="1374">
        <v>84</v>
      </c>
      <c r="N11" s="1374">
        <v>84</v>
      </c>
    </row>
    <row r="12" spans="1:15" s="544" customFormat="1" ht="20.149999999999999" customHeight="1" thickBot="1">
      <c r="A12" s="506"/>
      <c r="B12" s="506"/>
      <c r="C12" s="565"/>
      <c r="D12" s="565"/>
      <c r="E12" s="565"/>
      <c r="F12" s="565"/>
      <c r="G12" s="556"/>
      <c r="H12" s="2107" t="s">
        <v>357</v>
      </c>
      <c r="I12" s="2108"/>
      <c r="J12" s="1375">
        <v>89</v>
      </c>
      <c r="K12" s="1375">
        <v>93</v>
      </c>
      <c r="L12" s="1375">
        <v>94</v>
      </c>
      <c r="M12" s="1376">
        <v>92</v>
      </c>
      <c r="N12" s="1376">
        <v>83</v>
      </c>
    </row>
    <row r="13" spans="1:15" s="548" customFormat="1" ht="16.5" customHeight="1">
      <c r="A13" s="545"/>
      <c r="B13" s="545"/>
      <c r="C13" s="566"/>
      <c r="D13" s="566"/>
      <c r="E13" s="567"/>
      <c r="F13" s="554"/>
      <c r="G13" s="568"/>
      <c r="H13" s="545"/>
      <c r="I13" s="545"/>
      <c r="J13" s="529"/>
      <c r="K13" s="529"/>
      <c r="L13" s="546"/>
      <c r="M13" s="530"/>
      <c r="N13" s="547" t="s">
        <v>358</v>
      </c>
    </row>
    <row r="14" spans="1:15" s="548" customFormat="1" ht="16.5">
      <c r="A14" s="545"/>
      <c r="B14" s="545"/>
      <c r="C14" s="569"/>
      <c r="D14" s="569"/>
      <c r="E14" s="569"/>
      <c r="F14" s="569"/>
      <c r="G14" s="569"/>
      <c r="H14" s="531"/>
      <c r="I14" s="531"/>
      <c r="J14" s="532"/>
      <c r="K14" s="532"/>
      <c r="L14" s="532"/>
      <c r="M14" s="532"/>
      <c r="N14" s="532"/>
    </row>
    <row r="15" spans="1:15" ht="18.75" customHeight="1">
      <c r="A15" s="560"/>
      <c r="B15" s="560"/>
      <c r="C15" s="560"/>
      <c r="D15" s="560"/>
      <c r="E15" s="560"/>
      <c r="F15" s="560"/>
      <c r="G15" s="560"/>
      <c r="H15" s="2100" t="s">
        <v>359</v>
      </c>
      <c r="I15" s="2100"/>
      <c r="J15" s="2100"/>
      <c r="K15" s="2100"/>
      <c r="L15" s="2100"/>
      <c r="M15" s="2100"/>
      <c r="N15" s="2100"/>
    </row>
    <row r="16" spans="1:15" ht="14.5" thickBot="1">
      <c r="A16" s="570"/>
      <c r="B16" s="570"/>
      <c r="C16" s="493"/>
      <c r="D16" s="493"/>
      <c r="E16" s="493"/>
      <c r="F16" s="493"/>
      <c r="G16" s="555"/>
      <c r="H16" s="2109" t="s">
        <v>360</v>
      </c>
      <c r="I16" s="2109"/>
      <c r="J16" s="470"/>
      <c r="K16" s="470"/>
      <c r="L16" s="470"/>
      <c r="M16" s="470"/>
      <c r="N16" s="471" t="s">
        <v>346</v>
      </c>
    </row>
    <row r="17" spans="1:14" ht="14.25" customHeight="1">
      <c r="A17" s="551"/>
      <c r="B17" s="551"/>
      <c r="C17" s="562"/>
      <c r="D17" s="562"/>
      <c r="E17" s="562"/>
      <c r="F17" s="562"/>
      <c r="G17" s="552"/>
      <c r="H17" s="535"/>
      <c r="I17" s="535" t="s">
        <v>350</v>
      </c>
      <c r="J17" s="2101" t="s">
        <v>347</v>
      </c>
      <c r="K17" s="2101" t="s">
        <v>751</v>
      </c>
      <c r="L17" s="2101" t="s">
        <v>856</v>
      </c>
      <c r="M17" s="2103" t="s">
        <v>857</v>
      </c>
      <c r="N17" s="2103" t="s">
        <v>858</v>
      </c>
    </row>
    <row r="18" spans="1:14" ht="14.25" customHeight="1">
      <c r="A18" s="563"/>
      <c r="B18" s="563"/>
      <c r="C18" s="564"/>
      <c r="D18" s="562"/>
      <c r="E18" s="564"/>
      <c r="F18" s="564"/>
      <c r="G18" s="553"/>
      <c r="H18" s="526" t="s">
        <v>217</v>
      </c>
      <c r="I18" s="526"/>
      <c r="J18" s="2102"/>
      <c r="K18" s="2102"/>
      <c r="L18" s="2102"/>
      <c r="M18" s="2104"/>
      <c r="N18" s="2104"/>
    </row>
    <row r="19" spans="1:14" ht="20.149999999999999" customHeight="1">
      <c r="A19" s="558"/>
      <c r="B19" s="558"/>
      <c r="C19" s="565"/>
      <c r="D19" s="565"/>
      <c r="E19" s="565"/>
      <c r="F19" s="565"/>
      <c r="G19" s="556"/>
      <c r="H19" s="2110" t="s">
        <v>361</v>
      </c>
      <c r="I19" s="2111"/>
      <c r="J19" s="1373">
        <v>10193</v>
      </c>
      <c r="K19" s="1373">
        <v>10413</v>
      </c>
      <c r="L19" s="1373">
        <v>12465</v>
      </c>
      <c r="M19" s="1374">
        <v>13795</v>
      </c>
      <c r="N19" s="1374">
        <v>13002</v>
      </c>
    </row>
    <row r="20" spans="1:14" ht="20.149999999999999" customHeight="1">
      <c r="A20" s="558"/>
      <c r="B20" s="558"/>
      <c r="C20" s="565"/>
      <c r="D20" s="565"/>
      <c r="E20" s="565"/>
      <c r="F20" s="565"/>
      <c r="G20" s="556"/>
      <c r="H20" s="2110" t="s">
        <v>362</v>
      </c>
      <c r="I20" s="2111"/>
      <c r="J20" s="1373">
        <v>8311</v>
      </c>
      <c r="K20" s="1373">
        <v>8384</v>
      </c>
      <c r="L20" s="1373">
        <v>9703</v>
      </c>
      <c r="M20" s="1374">
        <v>10548</v>
      </c>
      <c r="N20" s="1374">
        <v>9383</v>
      </c>
    </row>
    <row r="21" spans="1:14" ht="20.149999999999999" customHeight="1">
      <c r="A21" s="558"/>
      <c r="B21" s="558"/>
      <c r="C21" s="565"/>
      <c r="D21" s="565"/>
      <c r="E21" s="565"/>
      <c r="F21" s="565"/>
      <c r="G21" s="556"/>
      <c r="H21" s="2110" t="s">
        <v>363</v>
      </c>
      <c r="I21" s="2111"/>
      <c r="J21" s="1373">
        <v>10794</v>
      </c>
      <c r="K21" s="1373">
        <v>10797</v>
      </c>
      <c r="L21" s="1373">
        <v>12468</v>
      </c>
      <c r="M21" s="1374">
        <v>13735</v>
      </c>
      <c r="N21" s="1374">
        <v>12810</v>
      </c>
    </row>
    <row r="22" spans="1:14" s="541" customFormat="1" ht="20.149999999999999" customHeight="1">
      <c r="A22" s="558"/>
      <c r="B22" s="558"/>
      <c r="C22" s="565"/>
      <c r="D22" s="565"/>
      <c r="E22" s="565"/>
      <c r="G22" s="1284" t="s">
        <v>1013</v>
      </c>
      <c r="H22" s="2110" t="s">
        <v>364</v>
      </c>
      <c r="I22" s="2111"/>
      <c r="J22" s="1373">
        <v>6286</v>
      </c>
      <c r="K22" s="1373">
        <v>5558</v>
      </c>
      <c r="L22" s="1373">
        <v>5337</v>
      </c>
      <c r="M22" s="1374">
        <v>5938</v>
      </c>
      <c r="N22" s="1374">
        <v>5262</v>
      </c>
    </row>
    <row r="23" spans="1:14" s="543" customFormat="1" ht="38.25" customHeight="1">
      <c r="A23" s="557"/>
      <c r="B23" s="557"/>
      <c r="C23" s="565"/>
      <c r="D23" s="565"/>
      <c r="E23" s="565"/>
      <c r="F23" s="565"/>
      <c r="G23" s="556"/>
      <c r="H23" s="2112" t="s">
        <v>906</v>
      </c>
      <c r="I23" s="2113"/>
      <c r="J23" s="1373">
        <v>4554</v>
      </c>
      <c r="K23" s="1373">
        <v>4018</v>
      </c>
      <c r="L23" s="1373">
        <v>4615</v>
      </c>
      <c r="M23" s="1374">
        <v>5010</v>
      </c>
      <c r="N23" s="1374">
        <v>4246</v>
      </c>
    </row>
    <row r="24" spans="1:14" ht="20.149999999999999" customHeight="1" thickBot="1">
      <c r="A24" s="558"/>
      <c r="B24" s="558"/>
      <c r="C24" s="565"/>
      <c r="D24" s="565"/>
      <c r="E24" s="565"/>
      <c r="F24" s="565"/>
      <c r="G24" s="556"/>
      <c r="H24" s="2114" t="s">
        <v>365</v>
      </c>
      <c r="I24" s="2115"/>
      <c r="J24" s="1373">
        <v>2461</v>
      </c>
      <c r="K24" s="1373">
        <v>2548</v>
      </c>
      <c r="L24" s="1373">
        <v>3430</v>
      </c>
      <c r="M24" s="1374">
        <v>3954</v>
      </c>
      <c r="N24" s="1374">
        <v>3598</v>
      </c>
    </row>
    <row r="25" spans="1:14" s="534" customFormat="1" ht="16.5" customHeight="1">
      <c r="A25" s="571"/>
      <c r="B25" s="545"/>
      <c r="C25" s="566"/>
      <c r="D25" s="566"/>
      <c r="E25" s="566"/>
      <c r="F25" s="566"/>
      <c r="G25" s="554"/>
      <c r="H25" s="549"/>
      <c r="I25" s="528"/>
      <c r="J25" s="529"/>
      <c r="K25" s="529"/>
      <c r="L25" s="529"/>
      <c r="M25" s="529"/>
      <c r="N25" s="530" t="s">
        <v>859</v>
      </c>
    </row>
    <row r="26" spans="1:14" s="544" customFormat="1" ht="16.5" customHeight="1">
      <c r="A26" s="472"/>
      <c r="B26" s="472"/>
      <c r="C26" s="167"/>
      <c r="D26" s="167"/>
      <c r="E26" s="167"/>
      <c r="F26" s="167"/>
      <c r="G26" s="167"/>
      <c r="H26" s="474"/>
      <c r="I26" s="474"/>
      <c r="J26" s="60"/>
      <c r="K26" s="60"/>
      <c r="L26" s="60"/>
      <c r="M26" s="60"/>
      <c r="N26" s="60"/>
    </row>
    <row r="27" spans="1:14" ht="14.5" thickBot="1">
      <c r="A27" s="570"/>
      <c r="B27" s="570"/>
      <c r="C27" s="493"/>
      <c r="D27" s="493"/>
      <c r="E27" s="493"/>
      <c r="F27" s="493"/>
      <c r="G27" s="555"/>
      <c r="H27" s="2109" t="s">
        <v>366</v>
      </c>
      <c r="I27" s="2109"/>
      <c r="J27" s="470"/>
      <c r="K27" s="470"/>
      <c r="L27" s="470"/>
      <c r="M27" s="470"/>
      <c r="N27" s="471" t="s">
        <v>346</v>
      </c>
    </row>
    <row r="28" spans="1:14" ht="14.25" customHeight="1">
      <c r="A28" s="551"/>
      <c r="B28" s="551"/>
      <c r="C28" s="562"/>
      <c r="D28" s="562"/>
      <c r="E28" s="562"/>
      <c r="F28" s="562"/>
      <c r="G28" s="552"/>
      <c r="H28" s="535"/>
      <c r="I28" s="535" t="s">
        <v>350</v>
      </c>
      <c r="J28" s="2101" t="s">
        <v>347</v>
      </c>
      <c r="K28" s="2101" t="s">
        <v>751</v>
      </c>
      <c r="L28" s="2101" t="s">
        <v>856</v>
      </c>
      <c r="M28" s="2103" t="s">
        <v>857</v>
      </c>
      <c r="N28" s="2103" t="s">
        <v>858</v>
      </c>
    </row>
    <row r="29" spans="1:14" ht="14.25" customHeight="1">
      <c r="A29" s="563"/>
      <c r="B29" s="563"/>
      <c r="C29" s="564"/>
      <c r="D29" s="562"/>
      <c r="E29" s="564"/>
      <c r="F29" s="564"/>
      <c r="G29" s="553"/>
      <c r="H29" s="526" t="s">
        <v>217</v>
      </c>
      <c r="I29" s="526"/>
      <c r="J29" s="2102"/>
      <c r="K29" s="2102"/>
      <c r="L29" s="2102"/>
      <c r="M29" s="2104"/>
      <c r="N29" s="2104"/>
    </row>
    <row r="30" spans="1:14" ht="20.149999999999999" customHeight="1">
      <c r="A30" s="558"/>
      <c r="B30" s="558"/>
      <c r="C30" s="565"/>
      <c r="D30" s="565"/>
      <c r="E30" s="565"/>
      <c r="F30" s="565"/>
      <c r="G30" s="556"/>
      <c r="H30" s="2116" t="s">
        <v>367</v>
      </c>
      <c r="I30" s="2117"/>
      <c r="J30" s="1373">
        <v>3234</v>
      </c>
      <c r="K30" s="1373">
        <v>3521</v>
      </c>
      <c r="L30" s="1373">
        <v>4326</v>
      </c>
      <c r="M30" s="1374">
        <v>5000</v>
      </c>
      <c r="N30" s="1374">
        <v>5055</v>
      </c>
    </row>
    <row r="31" spans="1:14" s="541" customFormat="1" ht="20.149999999999999" customHeight="1">
      <c r="A31" s="558"/>
      <c r="B31" s="558"/>
      <c r="C31" s="565"/>
      <c r="D31" s="565"/>
      <c r="E31" s="565"/>
      <c r="F31" s="565"/>
      <c r="G31" s="556"/>
      <c r="H31" s="2110" t="s">
        <v>368</v>
      </c>
      <c r="I31" s="2111"/>
      <c r="J31" s="1373">
        <v>441</v>
      </c>
      <c r="K31" s="1373">
        <v>400</v>
      </c>
      <c r="L31" s="1373">
        <v>259</v>
      </c>
      <c r="M31" s="1374">
        <v>262</v>
      </c>
      <c r="N31" s="1374">
        <v>194</v>
      </c>
    </row>
    <row r="32" spans="1:14" s="543" customFormat="1" ht="20.149999999999999" customHeight="1">
      <c r="A32" s="559"/>
      <c r="B32" s="559"/>
      <c r="C32" s="565"/>
      <c r="D32" s="565"/>
      <c r="E32" s="565"/>
      <c r="F32" s="565"/>
      <c r="G32" s="556"/>
      <c r="H32" s="2118" t="s">
        <v>369</v>
      </c>
      <c r="I32" s="2119"/>
      <c r="J32" s="1373">
        <v>291</v>
      </c>
      <c r="K32" s="1373">
        <v>257</v>
      </c>
      <c r="L32" s="1373">
        <v>295</v>
      </c>
      <c r="M32" s="1374">
        <v>288</v>
      </c>
      <c r="N32" s="1374">
        <v>306</v>
      </c>
    </row>
    <row r="33" spans="1:14" ht="20.149999999999999" customHeight="1" thickBot="1">
      <c r="A33" s="558"/>
      <c r="B33" s="558"/>
      <c r="C33" s="565"/>
      <c r="D33" s="565"/>
      <c r="E33" s="565"/>
      <c r="F33" s="565"/>
      <c r="G33" s="556"/>
      <c r="H33" s="2114" t="s">
        <v>370</v>
      </c>
      <c r="I33" s="2115"/>
      <c r="J33" s="1373">
        <v>2502</v>
      </c>
      <c r="K33" s="1373">
        <v>2864</v>
      </c>
      <c r="L33" s="1373">
        <v>3772</v>
      </c>
      <c r="M33" s="1374">
        <v>4450</v>
      </c>
      <c r="N33" s="1374">
        <v>4555</v>
      </c>
    </row>
    <row r="34" spans="1:14" s="534" customFormat="1" ht="16.5" customHeight="1">
      <c r="A34" s="571"/>
      <c r="B34" s="545"/>
      <c r="C34" s="566"/>
      <c r="D34" s="566"/>
      <c r="E34" s="566"/>
      <c r="F34" s="566"/>
      <c r="G34" s="554"/>
      <c r="H34" s="549"/>
      <c r="I34" s="528"/>
      <c r="J34" s="529"/>
      <c r="K34" s="529"/>
      <c r="L34" s="529"/>
      <c r="M34" s="529"/>
      <c r="N34" s="530" t="s">
        <v>859</v>
      </c>
    </row>
    <row r="35" spans="1:14" s="544" customFormat="1" ht="16.5" customHeight="1">
      <c r="A35" s="472"/>
      <c r="B35" s="472"/>
      <c r="C35" s="167"/>
      <c r="D35" s="167"/>
      <c r="E35" s="167"/>
      <c r="F35" s="167"/>
      <c r="G35" s="167"/>
      <c r="H35" s="474"/>
      <c r="I35" s="474"/>
      <c r="J35" s="60"/>
      <c r="K35" s="60"/>
      <c r="L35" s="60"/>
      <c r="M35" s="60"/>
      <c r="N35" s="60"/>
    </row>
    <row r="36" spans="1:14" ht="18" customHeight="1" thickBot="1">
      <c r="A36" s="572"/>
      <c r="B36" s="572"/>
      <c r="C36" s="493"/>
      <c r="D36" s="493"/>
      <c r="E36" s="493"/>
      <c r="F36" s="493"/>
      <c r="G36" s="555"/>
      <c r="H36" s="2120" t="s">
        <v>371</v>
      </c>
      <c r="I36" s="2120"/>
      <c r="J36" s="470"/>
      <c r="K36" s="470"/>
      <c r="L36" s="470"/>
      <c r="M36" s="470"/>
      <c r="N36" s="471" t="s">
        <v>346</v>
      </c>
    </row>
    <row r="37" spans="1:14" ht="14.25" customHeight="1">
      <c r="A37" s="551"/>
      <c r="B37" s="551"/>
      <c r="C37" s="562"/>
      <c r="D37" s="562"/>
      <c r="E37" s="562"/>
      <c r="F37" s="562"/>
      <c r="G37" s="552"/>
      <c r="H37" s="535"/>
      <c r="I37" s="535" t="s">
        <v>350</v>
      </c>
      <c r="J37" s="2101" t="s">
        <v>347</v>
      </c>
      <c r="K37" s="2101" t="s">
        <v>751</v>
      </c>
      <c r="L37" s="2101" t="s">
        <v>856</v>
      </c>
      <c r="M37" s="2103" t="s">
        <v>857</v>
      </c>
      <c r="N37" s="2103" t="s">
        <v>858</v>
      </c>
    </row>
    <row r="38" spans="1:14" ht="14.25" customHeight="1">
      <c r="A38" s="563"/>
      <c r="B38" s="563"/>
      <c r="C38" s="564"/>
      <c r="D38" s="562"/>
      <c r="E38" s="564"/>
      <c r="F38" s="564"/>
      <c r="G38" s="553"/>
      <c r="H38" s="526" t="s">
        <v>217</v>
      </c>
      <c r="I38" s="526"/>
      <c r="J38" s="2102"/>
      <c r="K38" s="2102"/>
      <c r="L38" s="2102"/>
      <c r="M38" s="2104"/>
      <c r="N38" s="2104"/>
    </row>
    <row r="39" spans="1:14" ht="20.149999999999999" customHeight="1">
      <c r="A39" s="558"/>
      <c r="B39" s="558"/>
      <c r="C39" s="565"/>
      <c r="D39" s="565"/>
      <c r="E39" s="565"/>
      <c r="F39" s="565"/>
      <c r="G39" s="556"/>
      <c r="H39" s="2110" t="s">
        <v>372</v>
      </c>
      <c r="I39" s="2111"/>
      <c r="J39" s="1373">
        <v>1993</v>
      </c>
      <c r="K39" s="1373">
        <v>1088</v>
      </c>
      <c r="L39" s="1373">
        <v>2688</v>
      </c>
      <c r="M39" s="1374">
        <v>2369</v>
      </c>
      <c r="N39" s="1374">
        <v>1681</v>
      </c>
    </row>
    <row r="40" spans="1:14" s="541" customFormat="1" ht="20.149999999999999" customHeight="1">
      <c r="A40" s="558"/>
      <c r="B40" s="558"/>
      <c r="C40" s="565"/>
      <c r="D40" s="565"/>
      <c r="E40" s="565"/>
      <c r="F40" s="565"/>
      <c r="G40" s="556"/>
      <c r="H40" s="2110" t="s">
        <v>373</v>
      </c>
      <c r="I40" s="2111"/>
      <c r="J40" s="1373">
        <v>12</v>
      </c>
      <c r="K40" s="1373">
        <v>11</v>
      </c>
      <c r="L40" s="1373">
        <v>14</v>
      </c>
      <c r="M40" s="1374">
        <v>29</v>
      </c>
      <c r="N40" s="1374">
        <v>18</v>
      </c>
    </row>
    <row r="41" spans="1:14" ht="20.149999999999999" customHeight="1" thickBot="1">
      <c r="A41" s="558"/>
      <c r="B41" s="558"/>
      <c r="C41" s="565"/>
      <c r="D41" s="565"/>
      <c r="E41" s="565"/>
      <c r="F41" s="565"/>
      <c r="G41" s="556"/>
      <c r="H41" s="2114" t="s">
        <v>374</v>
      </c>
      <c r="I41" s="2115"/>
      <c r="J41" s="1373">
        <v>5</v>
      </c>
      <c r="K41" s="1373">
        <v>4</v>
      </c>
      <c r="L41" s="1373">
        <v>10</v>
      </c>
      <c r="M41" s="1374">
        <v>12</v>
      </c>
      <c r="N41" s="1374">
        <v>7</v>
      </c>
    </row>
    <row r="42" spans="1:14" s="534" customFormat="1" ht="16.5" customHeight="1">
      <c r="A42" s="571"/>
      <c r="B42" s="545"/>
      <c r="C42" s="566"/>
      <c r="D42" s="566"/>
      <c r="E42" s="566"/>
      <c r="F42" s="566"/>
      <c r="G42" s="554"/>
      <c r="H42" s="549"/>
      <c r="I42" s="528"/>
      <c r="J42" s="529"/>
      <c r="K42" s="529"/>
      <c r="L42" s="529"/>
      <c r="M42" s="529"/>
      <c r="N42" s="530" t="s">
        <v>859</v>
      </c>
    </row>
    <row r="43" spans="1:14" s="550" customFormat="1" ht="18" customHeight="1">
      <c r="A43" s="472"/>
      <c r="B43" s="472"/>
      <c r="C43" s="167"/>
      <c r="D43" s="167"/>
      <c r="E43" s="167"/>
      <c r="G43" s="1284" t="s">
        <v>1013</v>
      </c>
      <c r="H43" s="474"/>
      <c r="I43" s="474"/>
      <c r="J43" s="60"/>
      <c r="K43" s="60"/>
      <c r="L43" s="60"/>
      <c r="M43" s="60"/>
      <c r="N43" s="60"/>
    </row>
    <row r="44" spans="1:14" ht="18.75" customHeight="1"/>
  </sheetData>
  <mergeCells count="43">
    <mergeCell ref="H41:I41"/>
    <mergeCell ref="K37:K38"/>
    <mergeCell ref="L37:L38"/>
    <mergeCell ref="M37:M38"/>
    <mergeCell ref="N37:N38"/>
    <mergeCell ref="H39:I39"/>
    <mergeCell ref="H40:I40"/>
    <mergeCell ref="J37:J38"/>
    <mergeCell ref="H30:I30"/>
    <mergeCell ref="H31:I31"/>
    <mergeCell ref="H32:I32"/>
    <mergeCell ref="H33:I33"/>
    <mergeCell ref="H36:I36"/>
    <mergeCell ref="N28:N29"/>
    <mergeCell ref="H19:I19"/>
    <mergeCell ref="H20:I20"/>
    <mergeCell ref="H21:I21"/>
    <mergeCell ref="H22:I22"/>
    <mergeCell ref="H23:I23"/>
    <mergeCell ref="H24:I24"/>
    <mergeCell ref="H27:I27"/>
    <mergeCell ref="J28:J29"/>
    <mergeCell ref="K28:K29"/>
    <mergeCell ref="L28:L29"/>
    <mergeCell ref="M28:M29"/>
    <mergeCell ref="H11:I11"/>
    <mergeCell ref="H12:I12"/>
    <mergeCell ref="H15:N15"/>
    <mergeCell ref="H16:I16"/>
    <mergeCell ref="J17:J18"/>
    <mergeCell ref="K17:K18"/>
    <mergeCell ref="L17:L18"/>
    <mergeCell ref="M17:M18"/>
    <mergeCell ref="N17:N18"/>
    <mergeCell ref="H5:H6"/>
    <mergeCell ref="H7:H8"/>
    <mergeCell ref="H9:H10"/>
    <mergeCell ref="H1:N1"/>
    <mergeCell ref="J3:J4"/>
    <mergeCell ref="K3:K4"/>
    <mergeCell ref="L3:L4"/>
    <mergeCell ref="M3:M4"/>
    <mergeCell ref="N3:N4"/>
  </mergeCells>
  <phoneticPr fontId="5"/>
  <printOptions horizontalCentered="1"/>
  <pageMargins left="0.78740157480314965" right="0.59055118110236227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view="pageBreakPreview" topLeftCell="B16" zoomScale="110" zoomScaleNormal="100" zoomScaleSheetLayoutView="110" workbookViewId="0">
      <selection activeCell="K22" sqref="K22"/>
    </sheetView>
  </sheetViews>
  <sheetFormatPr defaultRowHeight="12"/>
  <cols>
    <col min="1" max="1" width="10.6328125" style="639" customWidth="1"/>
    <col min="2" max="2" width="9.36328125" style="639" customWidth="1"/>
    <col min="3" max="5" width="12.6328125" style="639" customWidth="1"/>
    <col min="6" max="6" width="12.6328125" style="640" customWidth="1"/>
    <col min="7" max="7" width="12.6328125" style="639" customWidth="1"/>
    <col min="8" max="9" width="9" style="533"/>
    <col min="10" max="10" width="9" style="533" customWidth="1"/>
    <col min="11" max="21" width="9" style="533"/>
    <col min="22" max="22" width="9.26953125" style="533" customWidth="1"/>
    <col min="23" max="256" width="9" style="533"/>
    <col min="257" max="257" width="10.6328125" style="533" customWidth="1"/>
    <col min="258" max="258" width="9.36328125" style="533" customWidth="1"/>
    <col min="259" max="263" width="12.6328125" style="533" customWidth="1"/>
    <col min="264" max="512" width="9" style="533"/>
    <col min="513" max="513" width="10.6328125" style="533" customWidth="1"/>
    <col min="514" max="514" width="9.36328125" style="533" customWidth="1"/>
    <col min="515" max="519" width="12.6328125" style="533" customWidth="1"/>
    <col min="520" max="768" width="9" style="533"/>
    <col min="769" max="769" width="10.6328125" style="533" customWidth="1"/>
    <col min="770" max="770" width="9.36328125" style="533" customWidth="1"/>
    <col min="771" max="775" width="12.6328125" style="533" customWidth="1"/>
    <col min="776" max="1024" width="9" style="533"/>
    <col min="1025" max="1025" width="10.6328125" style="533" customWidth="1"/>
    <col min="1026" max="1026" width="9.36328125" style="533" customWidth="1"/>
    <col min="1027" max="1031" width="12.6328125" style="533" customWidth="1"/>
    <col min="1032" max="1280" width="9" style="533"/>
    <col min="1281" max="1281" width="10.6328125" style="533" customWidth="1"/>
    <col min="1282" max="1282" width="9.36328125" style="533" customWidth="1"/>
    <col min="1283" max="1287" width="12.6328125" style="533" customWidth="1"/>
    <col min="1288" max="1536" width="9" style="533"/>
    <col min="1537" max="1537" width="10.6328125" style="533" customWidth="1"/>
    <col min="1538" max="1538" width="9.36328125" style="533" customWidth="1"/>
    <col min="1539" max="1543" width="12.6328125" style="533" customWidth="1"/>
    <col min="1544" max="1792" width="9" style="533"/>
    <col min="1793" max="1793" width="10.6328125" style="533" customWidth="1"/>
    <col min="1794" max="1794" width="9.36328125" style="533" customWidth="1"/>
    <col min="1795" max="1799" width="12.6328125" style="533" customWidth="1"/>
    <col min="1800" max="2048" width="9" style="533"/>
    <col min="2049" max="2049" width="10.6328125" style="533" customWidth="1"/>
    <col min="2050" max="2050" width="9.36328125" style="533" customWidth="1"/>
    <col min="2051" max="2055" width="12.6328125" style="533" customWidth="1"/>
    <col min="2056" max="2304" width="9" style="533"/>
    <col min="2305" max="2305" width="10.6328125" style="533" customWidth="1"/>
    <col min="2306" max="2306" width="9.36328125" style="533" customWidth="1"/>
    <col min="2307" max="2311" width="12.6328125" style="533" customWidth="1"/>
    <col min="2312" max="2560" width="9" style="533"/>
    <col min="2561" max="2561" width="10.6328125" style="533" customWidth="1"/>
    <col min="2562" max="2562" width="9.36328125" style="533" customWidth="1"/>
    <col min="2563" max="2567" width="12.6328125" style="533" customWidth="1"/>
    <col min="2568" max="2816" width="9" style="533"/>
    <col min="2817" max="2817" width="10.6328125" style="533" customWidth="1"/>
    <col min="2818" max="2818" width="9.36328125" style="533" customWidth="1"/>
    <col min="2819" max="2823" width="12.6328125" style="533" customWidth="1"/>
    <col min="2824" max="3072" width="9" style="533"/>
    <col min="3073" max="3073" width="10.6328125" style="533" customWidth="1"/>
    <col min="3074" max="3074" width="9.36328125" style="533" customWidth="1"/>
    <col min="3075" max="3079" width="12.6328125" style="533" customWidth="1"/>
    <col min="3080" max="3328" width="9" style="533"/>
    <col min="3329" max="3329" width="10.6328125" style="533" customWidth="1"/>
    <col min="3330" max="3330" width="9.36328125" style="533" customWidth="1"/>
    <col min="3331" max="3335" width="12.6328125" style="533" customWidth="1"/>
    <col min="3336" max="3584" width="9" style="533"/>
    <col min="3585" max="3585" width="10.6328125" style="533" customWidth="1"/>
    <col min="3586" max="3586" width="9.36328125" style="533" customWidth="1"/>
    <col min="3587" max="3591" width="12.6328125" style="533" customWidth="1"/>
    <col min="3592" max="3840" width="9" style="533"/>
    <col min="3841" max="3841" width="10.6328125" style="533" customWidth="1"/>
    <col min="3842" max="3842" width="9.36328125" style="533" customWidth="1"/>
    <col min="3843" max="3847" width="12.6328125" style="533" customWidth="1"/>
    <col min="3848" max="4096" width="9" style="533"/>
    <col min="4097" max="4097" width="10.6328125" style="533" customWidth="1"/>
    <col min="4098" max="4098" width="9.36328125" style="533" customWidth="1"/>
    <col min="4099" max="4103" width="12.6328125" style="533" customWidth="1"/>
    <col min="4104" max="4352" width="9" style="533"/>
    <col min="4353" max="4353" width="10.6328125" style="533" customWidth="1"/>
    <col min="4354" max="4354" width="9.36328125" style="533" customWidth="1"/>
    <col min="4355" max="4359" width="12.6328125" style="533" customWidth="1"/>
    <col min="4360" max="4608" width="9" style="533"/>
    <col min="4609" max="4609" width="10.6328125" style="533" customWidth="1"/>
    <col min="4610" max="4610" width="9.36328125" style="533" customWidth="1"/>
    <col min="4611" max="4615" width="12.6328125" style="533" customWidth="1"/>
    <col min="4616" max="4864" width="9" style="533"/>
    <col min="4865" max="4865" width="10.6328125" style="533" customWidth="1"/>
    <col min="4866" max="4866" width="9.36328125" style="533" customWidth="1"/>
    <col min="4867" max="4871" width="12.6328125" style="533" customWidth="1"/>
    <col min="4872" max="5120" width="9" style="533"/>
    <col min="5121" max="5121" width="10.6328125" style="533" customWidth="1"/>
    <col min="5122" max="5122" width="9.36328125" style="533" customWidth="1"/>
    <col min="5123" max="5127" width="12.6328125" style="533" customWidth="1"/>
    <col min="5128" max="5376" width="9" style="533"/>
    <col min="5377" max="5377" width="10.6328125" style="533" customWidth="1"/>
    <col min="5378" max="5378" width="9.36328125" style="533" customWidth="1"/>
    <col min="5379" max="5383" width="12.6328125" style="533" customWidth="1"/>
    <col min="5384" max="5632" width="9" style="533"/>
    <col min="5633" max="5633" width="10.6328125" style="533" customWidth="1"/>
    <col min="5634" max="5634" width="9.36328125" style="533" customWidth="1"/>
    <col min="5635" max="5639" width="12.6328125" style="533" customWidth="1"/>
    <col min="5640" max="5888" width="9" style="533"/>
    <col min="5889" max="5889" width="10.6328125" style="533" customWidth="1"/>
    <col min="5890" max="5890" width="9.36328125" style="533" customWidth="1"/>
    <col min="5891" max="5895" width="12.6328125" style="533" customWidth="1"/>
    <col min="5896" max="6144" width="9" style="533"/>
    <col min="6145" max="6145" width="10.6328125" style="533" customWidth="1"/>
    <col min="6146" max="6146" width="9.36328125" style="533" customWidth="1"/>
    <col min="6147" max="6151" width="12.6328125" style="533" customWidth="1"/>
    <col min="6152" max="6400" width="9" style="533"/>
    <col min="6401" max="6401" width="10.6328125" style="533" customWidth="1"/>
    <col min="6402" max="6402" width="9.36328125" style="533" customWidth="1"/>
    <col min="6403" max="6407" width="12.6328125" style="533" customWidth="1"/>
    <col min="6408" max="6656" width="9" style="533"/>
    <col min="6657" max="6657" width="10.6328125" style="533" customWidth="1"/>
    <col min="6658" max="6658" width="9.36328125" style="533" customWidth="1"/>
    <col min="6659" max="6663" width="12.6328125" style="533" customWidth="1"/>
    <col min="6664" max="6912" width="9" style="533"/>
    <col min="6913" max="6913" width="10.6328125" style="533" customWidth="1"/>
    <col min="6914" max="6914" width="9.36328125" style="533" customWidth="1"/>
    <col min="6915" max="6919" width="12.6328125" style="533" customWidth="1"/>
    <col min="6920" max="7168" width="9" style="533"/>
    <col min="7169" max="7169" width="10.6328125" style="533" customWidth="1"/>
    <col min="7170" max="7170" width="9.36328125" style="533" customWidth="1"/>
    <col min="7171" max="7175" width="12.6328125" style="533" customWidth="1"/>
    <col min="7176" max="7424" width="9" style="533"/>
    <col min="7425" max="7425" width="10.6328125" style="533" customWidth="1"/>
    <col min="7426" max="7426" width="9.36328125" style="533" customWidth="1"/>
    <col min="7427" max="7431" width="12.6328125" style="533" customWidth="1"/>
    <col min="7432" max="7680" width="9" style="533"/>
    <col min="7681" max="7681" width="10.6328125" style="533" customWidth="1"/>
    <col min="7682" max="7682" width="9.36328125" style="533" customWidth="1"/>
    <col min="7683" max="7687" width="12.6328125" style="533" customWidth="1"/>
    <col min="7688" max="7936" width="9" style="533"/>
    <col min="7937" max="7937" width="10.6328125" style="533" customWidth="1"/>
    <col min="7938" max="7938" width="9.36328125" style="533" customWidth="1"/>
    <col min="7939" max="7943" width="12.6328125" style="533" customWidth="1"/>
    <col min="7944" max="8192" width="9" style="533"/>
    <col min="8193" max="8193" width="10.6328125" style="533" customWidth="1"/>
    <col min="8194" max="8194" width="9.36328125" style="533" customWidth="1"/>
    <col min="8195" max="8199" width="12.6328125" style="533" customWidth="1"/>
    <col min="8200" max="8448" width="9" style="533"/>
    <col min="8449" max="8449" width="10.6328125" style="533" customWidth="1"/>
    <col min="8450" max="8450" width="9.36328125" style="533" customWidth="1"/>
    <col min="8451" max="8455" width="12.6328125" style="533" customWidth="1"/>
    <col min="8456" max="8704" width="9" style="533"/>
    <col min="8705" max="8705" width="10.6328125" style="533" customWidth="1"/>
    <col min="8706" max="8706" width="9.36328125" style="533" customWidth="1"/>
    <col min="8707" max="8711" width="12.6328125" style="533" customWidth="1"/>
    <col min="8712" max="8960" width="9" style="533"/>
    <col min="8961" max="8961" width="10.6328125" style="533" customWidth="1"/>
    <col min="8962" max="8962" width="9.36328125" style="533" customWidth="1"/>
    <col min="8963" max="8967" width="12.6328125" style="533" customWidth="1"/>
    <col min="8968" max="9216" width="9" style="533"/>
    <col min="9217" max="9217" width="10.6328125" style="533" customWidth="1"/>
    <col min="9218" max="9218" width="9.36328125" style="533" customWidth="1"/>
    <col min="9219" max="9223" width="12.6328125" style="533" customWidth="1"/>
    <col min="9224" max="9472" width="9" style="533"/>
    <col min="9473" max="9473" width="10.6328125" style="533" customWidth="1"/>
    <col min="9474" max="9474" width="9.36328125" style="533" customWidth="1"/>
    <col min="9475" max="9479" width="12.6328125" style="533" customWidth="1"/>
    <col min="9480" max="9728" width="9" style="533"/>
    <col min="9729" max="9729" width="10.6328125" style="533" customWidth="1"/>
    <col min="9730" max="9730" width="9.36328125" style="533" customWidth="1"/>
    <col min="9731" max="9735" width="12.6328125" style="533" customWidth="1"/>
    <col min="9736" max="9984" width="9" style="533"/>
    <col min="9985" max="9985" width="10.6328125" style="533" customWidth="1"/>
    <col min="9986" max="9986" width="9.36328125" style="533" customWidth="1"/>
    <col min="9987" max="9991" width="12.6328125" style="533" customWidth="1"/>
    <col min="9992" max="10240" width="9" style="533"/>
    <col min="10241" max="10241" width="10.6328125" style="533" customWidth="1"/>
    <col min="10242" max="10242" width="9.36328125" style="533" customWidth="1"/>
    <col min="10243" max="10247" width="12.6328125" style="533" customWidth="1"/>
    <col min="10248" max="10496" width="9" style="533"/>
    <col min="10497" max="10497" width="10.6328125" style="533" customWidth="1"/>
    <col min="10498" max="10498" width="9.36328125" style="533" customWidth="1"/>
    <col min="10499" max="10503" width="12.6328125" style="533" customWidth="1"/>
    <col min="10504" max="10752" width="9" style="533"/>
    <col min="10753" max="10753" width="10.6328125" style="533" customWidth="1"/>
    <col min="10754" max="10754" width="9.36328125" style="533" customWidth="1"/>
    <col min="10755" max="10759" width="12.6328125" style="533" customWidth="1"/>
    <col min="10760" max="11008" width="9" style="533"/>
    <col min="11009" max="11009" width="10.6328125" style="533" customWidth="1"/>
    <col min="11010" max="11010" width="9.36328125" style="533" customWidth="1"/>
    <col min="11011" max="11015" width="12.6328125" style="533" customWidth="1"/>
    <col min="11016" max="11264" width="9" style="533"/>
    <col min="11265" max="11265" width="10.6328125" style="533" customWidth="1"/>
    <col min="11266" max="11266" width="9.36328125" style="533" customWidth="1"/>
    <col min="11267" max="11271" width="12.6328125" style="533" customWidth="1"/>
    <col min="11272" max="11520" width="9" style="533"/>
    <col min="11521" max="11521" width="10.6328125" style="533" customWidth="1"/>
    <col min="11522" max="11522" width="9.36328125" style="533" customWidth="1"/>
    <col min="11523" max="11527" width="12.6328125" style="533" customWidth="1"/>
    <col min="11528" max="11776" width="9" style="533"/>
    <col min="11777" max="11777" width="10.6328125" style="533" customWidth="1"/>
    <col min="11778" max="11778" width="9.36328125" style="533" customWidth="1"/>
    <col min="11779" max="11783" width="12.6328125" style="533" customWidth="1"/>
    <col min="11784" max="12032" width="9" style="533"/>
    <col min="12033" max="12033" width="10.6328125" style="533" customWidth="1"/>
    <col min="12034" max="12034" width="9.36328125" style="533" customWidth="1"/>
    <col min="12035" max="12039" width="12.6328125" style="533" customWidth="1"/>
    <col min="12040" max="12288" width="9" style="533"/>
    <col min="12289" max="12289" width="10.6328125" style="533" customWidth="1"/>
    <col min="12290" max="12290" width="9.36328125" style="533" customWidth="1"/>
    <col min="12291" max="12295" width="12.6328125" style="533" customWidth="1"/>
    <col min="12296" max="12544" width="9" style="533"/>
    <col min="12545" max="12545" width="10.6328125" style="533" customWidth="1"/>
    <col min="12546" max="12546" width="9.36328125" style="533" customWidth="1"/>
    <col min="12547" max="12551" width="12.6328125" style="533" customWidth="1"/>
    <col min="12552" max="12800" width="9" style="533"/>
    <col min="12801" max="12801" width="10.6328125" style="533" customWidth="1"/>
    <col min="12802" max="12802" width="9.36328125" style="533" customWidth="1"/>
    <col min="12803" max="12807" width="12.6328125" style="533" customWidth="1"/>
    <col min="12808" max="13056" width="9" style="533"/>
    <col min="13057" max="13057" width="10.6328125" style="533" customWidth="1"/>
    <col min="13058" max="13058" width="9.36328125" style="533" customWidth="1"/>
    <col min="13059" max="13063" width="12.6328125" style="533" customWidth="1"/>
    <col min="13064" max="13312" width="9" style="533"/>
    <col min="13313" max="13313" width="10.6328125" style="533" customWidth="1"/>
    <col min="13314" max="13314" width="9.36328125" style="533" customWidth="1"/>
    <col min="13315" max="13319" width="12.6328125" style="533" customWidth="1"/>
    <col min="13320" max="13568" width="9" style="533"/>
    <col min="13569" max="13569" width="10.6328125" style="533" customWidth="1"/>
    <col min="13570" max="13570" width="9.36328125" style="533" customWidth="1"/>
    <col min="13571" max="13575" width="12.6328125" style="533" customWidth="1"/>
    <col min="13576" max="13824" width="9" style="533"/>
    <col min="13825" max="13825" width="10.6328125" style="533" customWidth="1"/>
    <col min="13826" max="13826" width="9.36328125" style="533" customWidth="1"/>
    <col min="13827" max="13831" width="12.6328125" style="533" customWidth="1"/>
    <col min="13832" max="14080" width="9" style="533"/>
    <col min="14081" max="14081" width="10.6328125" style="533" customWidth="1"/>
    <col min="14082" max="14082" width="9.36328125" style="533" customWidth="1"/>
    <col min="14083" max="14087" width="12.6328125" style="533" customWidth="1"/>
    <col min="14088" max="14336" width="9" style="533"/>
    <col min="14337" max="14337" width="10.6328125" style="533" customWidth="1"/>
    <col min="14338" max="14338" width="9.36328125" style="533" customWidth="1"/>
    <col min="14339" max="14343" width="12.6328125" style="533" customWidth="1"/>
    <col min="14344" max="14592" width="9" style="533"/>
    <col min="14593" max="14593" width="10.6328125" style="533" customWidth="1"/>
    <col min="14594" max="14594" width="9.36328125" style="533" customWidth="1"/>
    <col min="14595" max="14599" width="12.6328125" style="533" customWidth="1"/>
    <col min="14600" max="14848" width="9" style="533"/>
    <col min="14849" max="14849" width="10.6328125" style="533" customWidth="1"/>
    <col min="14850" max="14850" width="9.36328125" style="533" customWidth="1"/>
    <col min="14851" max="14855" width="12.6328125" style="533" customWidth="1"/>
    <col min="14856" max="15104" width="9" style="533"/>
    <col min="15105" max="15105" width="10.6328125" style="533" customWidth="1"/>
    <col min="15106" max="15106" width="9.36328125" style="533" customWidth="1"/>
    <col min="15107" max="15111" width="12.6328125" style="533" customWidth="1"/>
    <col min="15112" max="15360" width="9" style="533"/>
    <col min="15361" max="15361" width="10.6328125" style="533" customWidth="1"/>
    <col min="15362" max="15362" width="9.36328125" style="533" customWidth="1"/>
    <col min="15363" max="15367" width="12.6328125" style="533" customWidth="1"/>
    <col min="15368" max="15616" width="9" style="533"/>
    <col min="15617" max="15617" width="10.6328125" style="533" customWidth="1"/>
    <col min="15618" max="15618" width="9.36328125" style="533" customWidth="1"/>
    <col min="15619" max="15623" width="12.6328125" style="533" customWidth="1"/>
    <col min="15624" max="15872" width="9" style="533"/>
    <col min="15873" max="15873" width="10.6328125" style="533" customWidth="1"/>
    <col min="15874" max="15874" width="9.36328125" style="533" customWidth="1"/>
    <col min="15875" max="15879" width="12.6328125" style="533" customWidth="1"/>
    <col min="15880" max="16128" width="9" style="533"/>
    <col min="16129" max="16129" width="10.6328125" style="533" customWidth="1"/>
    <col min="16130" max="16130" width="9.36328125" style="533" customWidth="1"/>
    <col min="16131" max="16135" width="12.6328125" style="533" customWidth="1"/>
    <col min="16136" max="16384" width="9" style="533"/>
  </cols>
  <sheetData>
    <row r="1" spans="1:23" s="573" customFormat="1" ht="16.5">
      <c r="A1" s="627"/>
      <c r="B1" s="627"/>
      <c r="C1" s="627"/>
      <c r="D1" s="627"/>
      <c r="E1" s="627"/>
      <c r="F1" s="627"/>
      <c r="G1" s="627"/>
      <c r="I1" s="2125" t="s">
        <v>375</v>
      </c>
      <c r="J1" s="2125"/>
      <c r="K1" s="2125"/>
      <c r="L1" s="2125"/>
      <c r="M1" s="2125"/>
      <c r="N1" s="2125"/>
      <c r="Q1" s="2125" t="s">
        <v>375</v>
      </c>
      <c r="R1" s="2125"/>
      <c r="S1" s="2125"/>
      <c r="T1" s="2125"/>
      <c r="U1" s="2125"/>
      <c r="V1" s="2125"/>
    </row>
    <row r="2" spans="1:23" s="574" customFormat="1" ht="15.75" customHeight="1">
      <c r="A2" s="626"/>
      <c r="B2" s="626"/>
      <c r="C2" s="626"/>
      <c r="D2" s="626"/>
      <c r="E2" s="626"/>
      <c r="F2" s="626"/>
      <c r="G2" s="626"/>
      <c r="N2" s="575"/>
      <c r="O2" s="575" t="s">
        <v>376</v>
      </c>
      <c r="V2" s="575"/>
      <c r="W2" s="575" t="s">
        <v>376</v>
      </c>
    </row>
    <row r="3" spans="1:23" s="574" customFormat="1" ht="24" customHeight="1" thickBot="1">
      <c r="A3" s="626"/>
      <c r="B3" s="626"/>
      <c r="C3" s="626"/>
      <c r="D3" s="626"/>
      <c r="E3" s="626"/>
      <c r="F3" s="626"/>
      <c r="G3" s="626"/>
      <c r="N3" s="575"/>
      <c r="O3" s="575"/>
      <c r="V3" s="575"/>
      <c r="W3" s="575"/>
    </row>
    <row r="4" spans="1:23" s="541" customFormat="1" ht="15" customHeight="1">
      <c r="A4" s="628"/>
      <c r="B4" s="628"/>
      <c r="C4" s="628"/>
      <c r="D4" s="628"/>
      <c r="E4" s="628"/>
      <c r="F4" s="628"/>
      <c r="G4" s="628"/>
      <c r="I4" s="644" t="s">
        <v>321</v>
      </c>
      <c r="J4" s="645"/>
      <c r="K4" s="2126" t="s">
        <v>921</v>
      </c>
      <c r="L4" s="2128" t="s">
        <v>922</v>
      </c>
      <c r="M4" s="2128" t="s">
        <v>923</v>
      </c>
      <c r="N4" s="2121" t="s">
        <v>931</v>
      </c>
      <c r="O4" s="2121" t="s">
        <v>932</v>
      </c>
      <c r="Q4" s="2141" t="s">
        <v>321</v>
      </c>
      <c r="R4" s="2142"/>
      <c r="S4" s="2139" t="s">
        <v>297</v>
      </c>
      <c r="T4" s="2140" t="s">
        <v>752</v>
      </c>
      <c r="U4" s="2140" t="s">
        <v>845</v>
      </c>
      <c r="V4" s="2136" t="s">
        <v>860</v>
      </c>
      <c r="W4" s="2136" t="s">
        <v>861</v>
      </c>
    </row>
    <row r="5" spans="1:23" s="541" customFormat="1" ht="15" customHeight="1">
      <c r="A5" s="628"/>
      <c r="B5" s="628"/>
      <c r="C5" s="628"/>
      <c r="D5" s="628"/>
      <c r="E5" s="628"/>
      <c r="F5" s="628"/>
      <c r="G5" s="628"/>
      <c r="I5" s="613" t="s">
        <v>217</v>
      </c>
      <c r="J5" s="646"/>
      <c r="K5" s="2127"/>
      <c r="L5" s="2129"/>
      <c r="M5" s="2129"/>
      <c r="N5" s="2122"/>
      <c r="O5" s="2122"/>
      <c r="Q5" s="2143" t="s">
        <v>217</v>
      </c>
      <c r="R5" s="2144"/>
      <c r="S5" s="2127"/>
      <c r="T5" s="2129"/>
      <c r="U5" s="2129"/>
      <c r="V5" s="2122"/>
      <c r="W5" s="2122"/>
    </row>
    <row r="6" spans="1:23" s="579" customFormat="1" ht="20.149999999999999" customHeight="1">
      <c r="A6" s="629"/>
      <c r="B6" s="629"/>
      <c r="C6" s="629"/>
      <c r="D6" s="629"/>
      <c r="E6" s="629"/>
      <c r="F6" s="629"/>
      <c r="G6" s="629"/>
      <c r="I6" s="2130" t="s">
        <v>405</v>
      </c>
      <c r="J6" s="2131"/>
      <c r="K6" s="577">
        <v>1612</v>
      </c>
      <c r="L6" s="577">
        <v>1584</v>
      </c>
      <c r="M6" s="577">
        <v>1500</v>
      </c>
      <c r="N6" s="578">
        <v>1547</v>
      </c>
      <c r="O6" s="578">
        <v>1459</v>
      </c>
      <c r="Q6" s="2145" t="s">
        <v>377</v>
      </c>
      <c r="R6" s="576" t="s">
        <v>378</v>
      </c>
      <c r="S6" s="577">
        <v>1664</v>
      </c>
      <c r="T6" s="577">
        <v>1613</v>
      </c>
      <c r="U6" s="577">
        <v>1539</v>
      </c>
      <c r="V6" s="578">
        <v>1563</v>
      </c>
      <c r="W6" s="578">
        <v>1503</v>
      </c>
    </row>
    <row r="7" spans="1:23" s="579" customFormat="1" ht="20.149999999999999" customHeight="1">
      <c r="A7" s="629"/>
      <c r="B7" s="629"/>
      <c r="C7" s="629"/>
      <c r="D7" s="629"/>
      <c r="E7" s="629"/>
      <c r="F7" s="629"/>
      <c r="G7" s="629"/>
      <c r="I7" s="2132" t="s">
        <v>406</v>
      </c>
      <c r="J7" s="2133"/>
      <c r="K7" s="581">
        <v>96.9</v>
      </c>
      <c r="L7" s="581">
        <v>98.2</v>
      </c>
      <c r="M7" s="581">
        <v>97.5</v>
      </c>
      <c r="N7" s="582">
        <v>99</v>
      </c>
      <c r="O7" s="582">
        <v>97.1</v>
      </c>
      <c r="Q7" s="2146"/>
      <c r="R7" s="580" t="s">
        <v>379</v>
      </c>
      <c r="S7" s="577">
        <v>1612</v>
      </c>
      <c r="T7" s="577">
        <v>1584</v>
      </c>
      <c r="U7" s="577">
        <v>1500</v>
      </c>
      <c r="V7" s="578">
        <v>1547</v>
      </c>
      <c r="W7" s="578">
        <v>1459</v>
      </c>
    </row>
    <row r="8" spans="1:23" s="579" customFormat="1" ht="20.149999999999999" customHeight="1">
      <c r="A8" s="629"/>
      <c r="B8" s="629"/>
      <c r="C8" s="629"/>
      <c r="D8" s="629"/>
      <c r="E8" s="629"/>
      <c r="F8" s="629"/>
      <c r="G8" s="629"/>
      <c r="I8" s="2132" t="s">
        <v>407</v>
      </c>
      <c r="J8" s="2133"/>
      <c r="K8" s="197">
        <v>1756</v>
      </c>
      <c r="L8" s="197">
        <v>1653</v>
      </c>
      <c r="M8" s="197">
        <v>1620</v>
      </c>
      <c r="N8" s="200">
        <v>1435</v>
      </c>
      <c r="O8" s="200">
        <v>1461</v>
      </c>
      <c r="Q8" s="2146"/>
      <c r="R8" s="580" t="s">
        <v>380</v>
      </c>
      <c r="S8" s="581">
        <v>96.9</v>
      </c>
      <c r="T8" s="581">
        <v>98.2</v>
      </c>
      <c r="U8" s="581">
        <v>97.5</v>
      </c>
      <c r="V8" s="582">
        <v>99</v>
      </c>
      <c r="W8" s="582">
        <v>97.1</v>
      </c>
    </row>
    <row r="9" spans="1:23" s="579" customFormat="1" ht="20.149999999999999" customHeight="1">
      <c r="A9" s="629"/>
      <c r="B9" s="629"/>
      <c r="C9" s="629"/>
      <c r="D9" s="629"/>
      <c r="E9" s="629"/>
      <c r="F9" s="629"/>
      <c r="G9" s="629"/>
      <c r="I9" s="2132" t="s">
        <v>408</v>
      </c>
      <c r="J9" s="2133"/>
      <c r="K9" s="587">
        <v>96.6</v>
      </c>
      <c r="L9" s="587">
        <v>95.9</v>
      </c>
      <c r="M9" s="587">
        <v>96.8</v>
      </c>
      <c r="N9" s="588">
        <v>97.8</v>
      </c>
      <c r="O9" s="588">
        <v>85.2</v>
      </c>
      <c r="Q9" s="2146"/>
      <c r="R9" s="580" t="s">
        <v>381</v>
      </c>
      <c r="S9" s="583">
        <v>129</v>
      </c>
      <c r="T9" s="583">
        <v>144</v>
      </c>
      <c r="U9" s="583">
        <v>137</v>
      </c>
      <c r="V9" s="584">
        <v>166</v>
      </c>
      <c r="W9" s="584">
        <v>98</v>
      </c>
    </row>
    <row r="10" spans="1:23" s="579" customFormat="1" ht="20.149999999999999" customHeight="1">
      <c r="A10" s="629"/>
      <c r="B10" s="629"/>
      <c r="C10" s="629"/>
      <c r="D10" s="629"/>
      <c r="E10" s="629"/>
      <c r="F10" s="629"/>
      <c r="G10" s="629"/>
      <c r="I10" s="2132" t="s">
        <v>409</v>
      </c>
      <c r="J10" s="2133"/>
      <c r="K10" s="380">
        <v>1769</v>
      </c>
      <c r="L10" s="380">
        <v>1777</v>
      </c>
      <c r="M10" s="380">
        <v>1775</v>
      </c>
      <c r="N10" s="381">
        <v>1571</v>
      </c>
      <c r="O10" s="381">
        <v>1036</v>
      </c>
      <c r="Q10" s="2147" t="s">
        <v>382</v>
      </c>
      <c r="R10" s="580" t="s">
        <v>378</v>
      </c>
      <c r="S10" s="585">
        <v>1817</v>
      </c>
      <c r="T10" s="585">
        <v>1724</v>
      </c>
      <c r="U10" s="585">
        <v>1673</v>
      </c>
      <c r="V10" s="586">
        <v>1467</v>
      </c>
      <c r="W10" s="586">
        <v>1714</v>
      </c>
    </row>
    <row r="11" spans="1:23" s="579" customFormat="1" ht="20.149999999999999" customHeight="1" thickBot="1">
      <c r="A11" s="629"/>
      <c r="B11" s="629"/>
      <c r="C11" s="629"/>
      <c r="D11" s="629"/>
      <c r="E11" s="629"/>
      <c r="F11" s="629"/>
      <c r="G11" s="629"/>
      <c r="I11" s="2134" t="s">
        <v>410</v>
      </c>
      <c r="J11" s="2135"/>
      <c r="K11" s="1377">
        <v>95.2</v>
      </c>
      <c r="L11" s="1377">
        <v>96.2</v>
      </c>
      <c r="M11" s="1377">
        <v>98.1</v>
      </c>
      <c r="N11" s="1378">
        <v>97.8</v>
      </c>
      <c r="O11" s="592">
        <v>72.3</v>
      </c>
      <c r="Q11" s="2148"/>
      <c r="R11" s="580" t="s">
        <v>379</v>
      </c>
      <c r="S11" s="197">
        <v>1756</v>
      </c>
      <c r="T11" s="197">
        <v>1653</v>
      </c>
      <c r="U11" s="197">
        <v>1620</v>
      </c>
      <c r="V11" s="200">
        <v>1435</v>
      </c>
      <c r="W11" s="200">
        <v>1461</v>
      </c>
    </row>
    <row r="12" spans="1:23" s="579" customFormat="1" ht="20.149999999999999" customHeight="1">
      <c r="A12" s="629"/>
      <c r="B12" s="629"/>
      <c r="C12" s="629"/>
      <c r="D12" s="629"/>
      <c r="E12" s="629"/>
      <c r="F12" s="629"/>
      <c r="G12" s="629"/>
      <c r="I12" s="1379"/>
      <c r="J12" s="629"/>
      <c r="K12" s="629"/>
      <c r="L12" s="629"/>
      <c r="M12" s="629"/>
      <c r="N12" s="629"/>
      <c r="O12" s="629"/>
      <c r="Q12" s="2148"/>
      <c r="R12" s="580" t="s">
        <v>380</v>
      </c>
      <c r="S12" s="587">
        <v>96.6</v>
      </c>
      <c r="T12" s="587">
        <v>95.9</v>
      </c>
      <c r="U12" s="587">
        <v>96.8</v>
      </c>
      <c r="V12" s="588">
        <v>97.8</v>
      </c>
      <c r="W12" s="588">
        <v>85.2</v>
      </c>
    </row>
    <row r="13" spans="1:23" s="579" customFormat="1" ht="20.149999999999999" customHeight="1">
      <c r="A13" s="629"/>
      <c r="B13" s="629"/>
      <c r="C13" s="629"/>
      <c r="D13" s="629"/>
      <c r="E13" s="629"/>
      <c r="F13" s="629"/>
      <c r="G13" s="629"/>
      <c r="I13" s="1379"/>
      <c r="J13" s="558"/>
      <c r="K13" s="197"/>
      <c r="L13" s="197"/>
      <c r="M13" s="197"/>
      <c r="N13" s="197"/>
      <c r="O13" s="200"/>
      <c r="Q13" s="2148"/>
      <c r="R13" s="580" t="s">
        <v>381</v>
      </c>
      <c r="S13" s="589">
        <v>114</v>
      </c>
      <c r="T13" s="589">
        <v>97</v>
      </c>
      <c r="U13" s="589">
        <v>60</v>
      </c>
      <c r="V13" s="590">
        <v>69</v>
      </c>
      <c r="W13" s="590">
        <v>62</v>
      </c>
    </row>
    <row r="14" spans="1:23" s="579" customFormat="1" ht="20.149999999999999" customHeight="1">
      <c r="A14" s="629"/>
      <c r="B14" s="629"/>
      <c r="C14" s="629"/>
      <c r="D14" s="629"/>
      <c r="E14" s="629"/>
      <c r="F14" s="629"/>
      <c r="G14" s="629"/>
      <c r="I14" s="2123"/>
      <c r="J14" s="558"/>
      <c r="K14" s="197"/>
      <c r="L14" s="197"/>
      <c r="M14" s="197"/>
      <c r="N14" s="197"/>
      <c r="O14" s="200"/>
      <c r="Q14" s="2147" t="s">
        <v>383</v>
      </c>
      <c r="R14" s="580" t="s">
        <v>378</v>
      </c>
      <c r="S14" s="380">
        <v>1858</v>
      </c>
      <c r="T14" s="380">
        <v>1847</v>
      </c>
      <c r="U14" s="380">
        <v>1810</v>
      </c>
      <c r="V14" s="381">
        <v>1606</v>
      </c>
      <c r="W14" s="381">
        <v>1434</v>
      </c>
    </row>
    <row r="15" spans="1:23" s="579" customFormat="1" ht="20.149999999999999" customHeight="1">
      <c r="A15" s="629"/>
      <c r="B15" s="629"/>
      <c r="C15" s="629"/>
      <c r="D15" s="629"/>
      <c r="E15" s="629"/>
      <c r="F15" s="629"/>
      <c r="G15" s="629"/>
      <c r="I15" s="2124"/>
      <c r="J15" s="629"/>
      <c r="K15" s="629"/>
      <c r="L15" s="629"/>
      <c r="M15" s="629"/>
      <c r="N15" s="629"/>
      <c r="O15" s="629"/>
      <c r="Q15" s="2148"/>
      <c r="R15" s="580" t="s">
        <v>379</v>
      </c>
      <c r="S15" s="380">
        <v>1769</v>
      </c>
      <c r="T15" s="380">
        <v>1777</v>
      </c>
      <c r="U15" s="380">
        <v>1775</v>
      </c>
      <c r="V15" s="381">
        <v>1571</v>
      </c>
      <c r="W15" s="381">
        <v>1036</v>
      </c>
    </row>
    <row r="16" spans="1:23" s="579" customFormat="1" ht="20.149999999999999" customHeight="1">
      <c r="A16" s="629"/>
      <c r="B16" s="629"/>
      <c r="C16" s="629"/>
      <c r="D16" s="629"/>
      <c r="E16" s="629"/>
      <c r="F16" s="629"/>
      <c r="G16" s="629"/>
      <c r="I16" s="2124"/>
      <c r="J16" s="629"/>
      <c r="K16" s="629"/>
      <c r="L16" s="629"/>
      <c r="M16" s="629"/>
      <c r="N16" s="629"/>
      <c r="O16" s="629"/>
      <c r="Q16" s="2148"/>
      <c r="R16" s="580" t="s">
        <v>380</v>
      </c>
      <c r="S16" s="591">
        <v>95.2</v>
      </c>
      <c r="T16" s="591">
        <v>96.2</v>
      </c>
      <c r="U16" s="591">
        <v>98.1</v>
      </c>
      <c r="V16" s="592">
        <v>97.8</v>
      </c>
      <c r="W16" s="592">
        <v>72.3</v>
      </c>
    </row>
    <row r="17" spans="1:23" s="579" customFormat="1" ht="20.149999999999999" customHeight="1" thickBot="1">
      <c r="A17" s="629"/>
      <c r="B17" s="629"/>
      <c r="C17" s="629"/>
      <c r="D17" s="629"/>
      <c r="E17" s="629"/>
      <c r="F17" s="629"/>
      <c r="G17" s="629"/>
      <c r="I17" s="2124"/>
      <c r="J17" s="558"/>
      <c r="K17" s="197"/>
      <c r="L17" s="197"/>
      <c r="M17" s="197"/>
      <c r="N17" s="197"/>
      <c r="O17" s="200"/>
      <c r="Q17" s="2149"/>
      <c r="R17" s="593" t="s">
        <v>381</v>
      </c>
      <c r="S17" s="594">
        <v>173</v>
      </c>
      <c r="T17" s="594">
        <v>243</v>
      </c>
      <c r="U17" s="594">
        <v>270</v>
      </c>
      <c r="V17" s="595">
        <v>226</v>
      </c>
      <c r="W17" s="595">
        <v>152</v>
      </c>
    </row>
    <row r="18" spans="1:23" s="574" customFormat="1" ht="15" customHeight="1">
      <c r="A18" s="626"/>
      <c r="B18" s="626"/>
      <c r="C18" s="626"/>
      <c r="D18" s="626"/>
      <c r="E18" s="626"/>
      <c r="F18" s="626"/>
      <c r="G18" s="626"/>
      <c r="I18" s="607"/>
      <c r="J18" s="607"/>
      <c r="K18" s="607"/>
      <c r="L18" s="607"/>
      <c r="M18" s="607"/>
      <c r="N18" s="617"/>
      <c r="O18" s="617"/>
      <c r="V18" s="596"/>
      <c r="W18" s="596" t="s">
        <v>384</v>
      </c>
    </row>
    <row r="19" spans="1:23" s="541" customFormat="1" ht="18" customHeight="1">
      <c r="A19" s="628"/>
      <c r="B19" s="628"/>
      <c r="C19" s="628"/>
      <c r="D19" s="628"/>
      <c r="E19" s="628"/>
      <c r="F19" s="628"/>
      <c r="G19" s="628"/>
      <c r="I19" s="1380"/>
      <c r="J19" s="1380"/>
      <c r="K19" s="1380"/>
      <c r="L19" s="1380"/>
      <c r="M19" s="1380"/>
      <c r="N19" s="1380"/>
      <c r="O19" s="1380"/>
    </row>
    <row r="20" spans="1:23" s="597" customFormat="1" ht="17" thickBot="1">
      <c r="A20" s="630"/>
      <c r="B20" s="630"/>
      <c r="C20" s="630"/>
      <c r="D20" s="630"/>
      <c r="E20" s="630"/>
      <c r="G20" s="631"/>
      <c r="I20" s="1381"/>
      <c r="J20" s="1381"/>
      <c r="K20" s="1381"/>
      <c r="L20" s="1381"/>
      <c r="M20" s="1381"/>
      <c r="N20" s="1381"/>
      <c r="O20" s="1381"/>
    </row>
    <row r="21" spans="1:23" s="600" customFormat="1" ht="16.5" customHeight="1">
      <c r="A21" s="626"/>
      <c r="B21" s="626"/>
      <c r="C21" s="626"/>
      <c r="D21" s="626"/>
      <c r="E21" s="626"/>
      <c r="G21" s="612"/>
      <c r="M21" s="1683" t="s">
        <v>296</v>
      </c>
      <c r="N21" s="1684" t="s">
        <v>297</v>
      </c>
      <c r="O21" s="1684" t="s">
        <v>752</v>
      </c>
      <c r="P21" s="1685" t="s">
        <v>845</v>
      </c>
      <c r="Q21" s="1685" t="s">
        <v>862</v>
      </c>
    </row>
    <row r="22" spans="1:23" s="541" customFormat="1" ht="15" customHeight="1">
      <c r="A22" s="628"/>
      <c r="B22" s="632"/>
      <c r="C22" s="633"/>
      <c r="D22" s="633"/>
      <c r="E22" s="633"/>
      <c r="G22" s="1492" t="s">
        <v>1012</v>
      </c>
      <c r="M22" s="1686"/>
      <c r="N22" s="1687"/>
      <c r="O22" s="1687"/>
      <c r="P22" s="1688"/>
      <c r="Q22" s="1688"/>
    </row>
    <row r="23" spans="1:23" s="541" customFormat="1" ht="24" customHeight="1">
      <c r="A23" s="635"/>
      <c r="B23" s="636"/>
      <c r="C23" s="633"/>
      <c r="D23" s="633"/>
      <c r="E23" s="633"/>
      <c r="F23" s="633"/>
      <c r="G23" s="634"/>
    </row>
    <row r="24" spans="1:23" s="541" customFormat="1" ht="20.149999999999999" customHeight="1">
      <c r="A24" s="558"/>
      <c r="B24" s="558"/>
      <c r="C24" s="637"/>
      <c r="D24" s="637"/>
      <c r="E24" s="637"/>
      <c r="F24" s="637"/>
      <c r="G24" s="638"/>
    </row>
    <row r="25" spans="1:23" s="541" customFormat="1" ht="20.149999999999999" customHeight="1">
      <c r="A25" s="558"/>
      <c r="B25" s="558"/>
      <c r="C25" s="637"/>
      <c r="D25" s="637"/>
      <c r="E25" s="637"/>
      <c r="F25" s="637"/>
      <c r="G25" s="638"/>
    </row>
    <row r="26" spans="1:23" s="541" customFormat="1" ht="20.149999999999999" customHeight="1" thickBot="1">
      <c r="A26" s="558"/>
      <c r="B26" s="558"/>
      <c r="C26" s="605"/>
      <c r="D26" s="605"/>
      <c r="E26" s="605"/>
      <c r="F26" s="605"/>
      <c r="G26" s="606"/>
      <c r="I26" s="287" t="s">
        <v>401</v>
      </c>
      <c r="J26" s="287"/>
      <c r="K26" s="287"/>
      <c r="L26" s="287"/>
      <c r="M26" s="287"/>
      <c r="N26" s="287"/>
      <c r="O26" s="287"/>
      <c r="P26" s="287"/>
      <c r="Q26" s="287"/>
      <c r="R26" s="287"/>
    </row>
    <row r="27" spans="1:23" s="541" customFormat="1" ht="20.149999999999999" customHeight="1">
      <c r="A27" s="558"/>
      <c r="B27" s="558"/>
      <c r="C27" s="637"/>
      <c r="D27" s="637"/>
      <c r="E27" s="637"/>
      <c r="F27" s="637"/>
      <c r="G27" s="638"/>
      <c r="I27" s="618"/>
      <c r="J27" s="1689" t="s">
        <v>930</v>
      </c>
      <c r="K27" s="1690" t="s">
        <v>929</v>
      </c>
      <c r="L27" s="1689" t="s">
        <v>928</v>
      </c>
      <c r="M27" s="1690" t="s">
        <v>927</v>
      </c>
      <c r="N27" s="1689" t="s">
        <v>926</v>
      </c>
      <c r="O27" s="1690" t="s">
        <v>925</v>
      </c>
      <c r="P27" s="1689" t="s">
        <v>920</v>
      </c>
      <c r="Q27" s="1690" t="s">
        <v>921</v>
      </c>
      <c r="R27" s="1690" t="s">
        <v>922</v>
      </c>
      <c r="S27" s="1691" t="s">
        <v>923</v>
      </c>
      <c r="T27" s="1691" t="s">
        <v>924</v>
      </c>
    </row>
    <row r="28" spans="1:23" s="608" customFormat="1" ht="15.75" customHeight="1" thickBot="1">
      <c r="A28" s="626"/>
      <c r="B28" s="626"/>
      <c r="C28" s="626"/>
      <c r="D28" s="626"/>
      <c r="E28" s="626"/>
      <c r="F28" s="617"/>
      <c r="G28" s="1475"/>
      <c r="I28" s="619" t="s">
        <v>402</v>
      </c>
      <c r="J28" s="619"/>
      <c r="K28" s="619"/>
      <c r="L28" s="619">
        <v>1.61</v>
      </c>
      <c r="M28" s="622">
        <v>1.7</v>
      </c>
      <c r="N28" s="622">
        <v>1.65</v>
      </c>
      <c r="O28" s="622">
        <v>1.61</v>
      </c>
      <c r="P28" s="622">
        <v>1.65</v>
      </c>
      <c r="Q28" s="619">
        <v>1.58</v>
      </c>
      <c r="R28" s="619">
        <v>1.55</v>
      </c>
      <c r="S28" s="619">
        <v>1.54</v>
      </c>
      <c r="T28" s="608">
        <v>1.54</v>
      </c>
    </row>
    <row r="29" spans="1:23" ht="18" customHeight="1" thickTop="1">
      <c r="G29" s="640"/>
      <c r="I29" s="620" t="s">
        <v>403</v>
      </c>
      <c r="J29" s="620">
        <v>1.37</v>
      </c>
      <c r="K29" s="620">
        <v>1.39</v>
      </c>
      <c r="L29" s="620">
        <v>1.39</v>
      </c>
      <c r="M29" s="623">
        <v>1.41</v>
      </c>
      <c r="N29" s="623">
        <v>1.43</v>
      </c>
      <c r="O29" s="623">
        <v>1.42</v>
      </c>
      <c r="P29" s="623">
        <v>1.45</v>
      </c>
      <c r="Q29" s="620">
        <v>1.44</v>
      </c>
      <c r="R29" s="620">
        <v>1.43</v>
      </c>
      <c r="S29" s="620">
        <v>1.42</v>
      </c>
      <c r="T29" s="620">
        <v>1.36</v>
      </c>
    </row>
    <row r="30" spans="1:23" s="597" customFormat="1" ht="16.5">
      <c r="A30" s="631"/>
      <c r="B30" s="631"/>
      <c r="C30" s="631"/>
      <c r="D30" s="631"/>
      <c r="E30" s="631"/>
      <c r="F30" s="631"/>
      <c r="G30" s="628"/>
      <c r="I30" s="621" t="s">
        <v>404</v>
      </c>
      <c r="J30" s="621">
        <v>1.47</v>
      </c>
      <c r="K30" s="621">
        <v>1.55</v>
      </c>
      <c r="L30" s="621">
        <v>1.53</v>
      </c>
      <c r="M30" s="624">
        <v>1.54</v>
      </c>
      <c r="N30" s="624">
        <v>1.57</v>
      </c>
      <c r="O30" s="624">
        <v>1.55</v>
      </c>
      <c r="P30" s="624">
        <v>1.6</v>
      </c>
      <c r="Q30" s="621">
        <v>1.57</v>
      </c>
      <c r="R30" s="621">
        <v>1.56</v>
      </c>
      <c r="S30" s="621">
        <v>1.55</v>
      </c>
      <c r="T30" s="597">
        <v>1.49</v>
      </c>
    </row>
    <row r="31" spans="1:23" s="600" customFormat="1" ht="16.5" customHeight="1">
      <c r="A31" s="641"/>
      <c r="B31" s="641"/>
      <c r="C31" s="641"/>
      <c r="D31" s="641"/>
      <c r="E31" s="641"/>
      <c r="F31" s="641"/>
      <c r="G31" s="628"/>
      <c r="I31" s="621" t="s">
        <v>196</v>
      </c>
      <c r="J31" s="621">
        <v>1.42</v>
      </c>
      <c r="K31" s="621">
        <v>1.46</v>
      </c>
      <c r="L31" s="621">
        <v>1.48</v>
      </c>
      <c r="M31" s="621">
        <v>1.48</v>
      </c>
      <c r="N31" s="621">
        <v>1.5</v>
      </c>
      <c r="O31" s="621">
        <v>1.49</v>
      </c>
      <c r="P31" s="621">
        <v>1.51</v>
      </c>
      <c r="Q31" s="621">
        <v>1.51</v>
      </c>
      <c r="R31" s="621">
        <v>1.49</v>
      </c>
      <c r="S31" s="621"/>
    </row>
    <row r="32" spans="1:23" s="541" customFormat="1" ht="15" customHeight="1">
      <c r="A32" s="628"/>
      <c r="B32" s="628"/>
      <c r="C32" s="628"/>
      <c r="D32" s="628"/>
      <c r="E32" s="628"/>
      <c r="F32" s="628"/>
      <c r="G32" s="628"/>
      <c r="I32" s="287"/>
      <c r="J32" s="287"/>
      <c r="K32" s="287"/>
      <c r="L32" s="287"/>
      <c r="M32" s="287"/>
      <c r="N32" s="287"/>
      <c r="O32" s="287"/>
      <c r="P32" s="287"/>
      <c r="Q32" s="287"/>
      <c r="R32" s="287"/>
    </row>
    <row r="33" spans="1:18" s="541" customFormat="1" ht="15" customHeight="1">
      <c r="A33" s="628"/>
      <c r="B33" s="628"/>
      <c r="C33" s="628"/>
      <c r="D33" s="628"/>
      <c r="E33" s="628"/>
      <c r="F33" s="628"/>
      <c r="G33" s="628"/>
      <c r="I33" s="2125" t="s">
        <v>388</v>
      </c>
      <c r="J33" s="2125"/>
      <c r="K33" s="2125"/>
      <c r="L33" s="2125"/>
      <c r="M33" s="2125"/>
      <c r="N33" s="2125"/>
      <c r="O33" s="597"/>
      <c r="P33" s="287"/>
      <c r="Q33" s="287"/>
      <c r="R33" s="287"/>
    </row>
    <row r="34" spans="1:18" s="541" customFormat="1" ht="23.15" customHeight="1" thickBot="1">
      <c r="A34" s="628"/>
      <c r="B34" s="628"/>
      <c r="C34" s="628"/>
      <c r="D34" s="628"/>
      <c r="E34" s="628"/>
      <c r="F34" s="628"/>
      <c r="G34" s="628"/>
      <c r="I34" s="598"/>
      <c r="J34" s="598"/>
      <c r="K34" s="598"/>
      <c r="L34" s="598"/>
      <c r="M34" s="598"/>
      <c r="N34" s="599"/>
      <c r="O34" s="599" t="s">
        <v>389</v>
      </c>
      <c r="P34" s="287"/>
      <c r="Q34" s="287"/>
      <c r="R34" s="287"/>
    </row>
    <row r="35" spans="1:18" s="608" customFormat="1" ht="15.75" customHeight="1">
      <c r="A35" s="642"/>
      <c r="B35" s="642"/>
      <c r="C35" s="642"/>
      <c r="D35" s="642"/>
      <c r="E35" s="642"/>
      <c r="F35" s="642"/>
      <c r="G35" s="640"/>
      <c r="I35" s="601"/>
      <c r="J35" s="602" t="s">
        <v>385</v>
      </c>
      <c r="K35" s="2139" t="s">
        <v>296</v>
      </c>
      <c r="L35" s="2140" t="s">
        <v>297</v>
      </c>
      <c r="M35" s="2140" t="s">
        <v>752</v>
      </c>
      <c r="N35" s="2136" t="s">
        <v>845</v>
      </c>
      <c r="O35" s="2136" t="s">
        <v>862</v>
      </c>
      <c r="P35" s="287"/>
      <c r="Q35" s="287"/>
      <c r="R35" s="287"/>
    </row>
    <row r="36" spans="1:18" ht="18" customHeight="1">
      <c r="G36" s="640"/>
      <c r="I36" s="603" t="s">
        <v>386</v>
      </c>
      <c r="J36" s="604"/>
      <c r="K36" s="2127"/>
      <c r="L36" s="2129"/>
      <c r="M36" s="2129"/>
      <c r="N36" s="2122"/>
      <c r="O36" s="2122"/>
      <c r="P36" s="287"/>
      <c r="Q36" s="287"/>
      <c r="R36" s="287"/>
    </row>
    <row r="37" spans="1:18" s="544" customFormat="1" ht="17" thickBot="1">
      <c r="A37" s="630"/>
      <c r="B37" s="630"/>
      <c r="C37" s="630"/>
      <c r="D37" s="630"/>
      <c r="E37" s="630"/>
      <c r="F37" s="630"/>
      <c r="G37" s="640"/>
      <c r="I37" s="2137" t="s">
        <v>390</v>
      </c>
      <c r="J37" s="2138"/>
      <c r="K37" s="610">
        <v>1.65</v>
      </c>
      <c r="L37" s="610">
        <v>1.58</v>
      </c>
      <c r="M37" s="610">
        <v>1.55</v>
      </c>
      <c r="N37" s="611">
        <v>1.54</v>
      </c>
      <c r="O37" s="611"/>
      <c r="P37" s="287"/>
      <c r="Q37" s="287"/>
      <c r="R37" s="287"/>
    </row>
    <row r="38" spans="1:18" s="608" customFormat="1" ht="15.75" customHeight="1">
      <c r="A38" s="626"/>
      <c r="B38" s="626"/>
      <c r="C38" s="626"/>
      <c r="D38" s="626"/>
      <c r="E38" s="626"/>
      <c r="F38" s="612"/>
      <c r="G38" s="1474"/>
      <c r="I38" s="574"/>
      <c r="J38" s="574"/>
      <c r="K38" s="607"/>
      <c r="L38" s="607"/>
      <c r="M38" s="607"/>
      <c r="N38" s="596"/>
      <c r="O38" s="575" t="s">
        <v>387</v>
      </c>
      <c r="P38" s="287"/>
      <c r="Q38" s="287"/>
      <c r="R38" s="287"/>
    </row>
    <row r="39" spans="1:18" ht="20.149999999999999" customHeight="1">
      <c r="B39" s="632"/>
      <c r="C39" s="633"/>
      <c r="D39" s="633"/>
      <c r="E39" s="633"/>
      <c r="F39" s="633"/>
      <c r="G39" s="634"/>
      <c r="N39" s="609"/>
      <c r="P39" s="287"/>
      <c r="Q39" s="287"/>
      <c r="R39" s="287"/>
    </row>
    <row r="40" spans="1:18" ht="20.149999999999999" customHeight="1">
      <c r="A40" s="629"/>
      <c r="B40" s="628"/>
      <c r="C40" s="633"/>
      <c r="D40" s="633"/>
      <c r="E40" s="633"/>
      <c r="F40" s="633"/>
      <c r="G40" s="634"/>
      <c r="I40" s="287"/>
      <c r="J40" s="287"/>
      <c r="K40" s="287"/>
      <c r="L40" s="287"/>
      <c r="M40" s="287"/>
      <c r="N40" s="287"/>
      <c r="O40" s="287"/>
      <c r="P40" s="287"/>
      <c r="Q40" s="287"/>
      <c r="R40" s="287"/>
    </row>
    <row r="41" spans="1:18" ht="23.15" customHeight="1">
      <c r="A41" s="558"/>
      <c r="B41" s="558"/>
      <c r="C41" s="614"/>
      <c r="D41" s="615"/>
      <c r="E41" s="615"/>
      <c r="F41" s="615"/>
      <c r="G41" s="616"/>
      <c r="I41" s="287"/>
      <c r="J41" s="287"/>
      <c r="K41" s="287"/>
      <c r="L41" s="287"/>
      <c r="M41" s="287"/>
      <c r="N41" s="287"/>
      <c r="O41" s="287"/>
      <c r="P41" s="287"/>
      <c r="Q41" s="287"/>
      <c r="R41" s="287"/>
    </row>
    <row r="42" spans="1:18" ht="23.15" customHeight="1">
      <c r="A42" s="558"/>
      <c r="B42" s="558"/>
      <c r="C42" s="614"/>
      <c r="D42" s="615"/>
      <c r="E42" s="615"/>
      <c r="G42" s="615"/>
      <c r="I42" s="287"/>
      <c r="J42" s="287"/>
      <c r="K42" s="287"/>
      <c r="L42" s="287"/>
      <c r="M42" s="287"/>
      <c r="N42" s="287"/>
      <c r="O42" s="287"/>
      <c r="P42" s="287"/>
      <c r="Q42" s="287"/>
      <c r="R42" s="287"/>
    </row>
    <row r="43" spans="1:18" ht="23.15" customHeight="1">
      <c r="A43" s="558"/>
      <c r="B43" s="558"/>
      <c r="C43" s="614"/>
      <c r="D43" s="615"/>
      <c r="E43" s="615"/>
      <c r="G43" s="1492" t="s">
        <v>1011</v>
      </c>
      <c r="I43" s="287"/>
      <c r="J43" s="287"/>
      <c r="K43" s="287"/>
      <c r="L43" s="287"/>
      <c r="M43" s="287"/>
      <c r="N43" s="287"/>
      <c r="O43" s="287"/>
      <c r="P43" s="287"/>
      <c r="Q43" s="287"/>
      <c r="R43" s="287"/>
    </row>
    <row r="44" spans="1:18" ht="23.15" customHeight="1">
      <c r="A44" s="558"/>
      <c r="B44" s="558"/>
      <c r="C44" s="614"/>
      <c r="D44" s="615"/>
      <c r="E44" s="615"/>
      <c r="F44" s="615"/>
      <c r="G44" s="616"/>
      <c r="I44" s="287"/>
      <c r="J44" s="287"/>
      <c r="K44" s="287"/>
      <c r="L44" s="287"/>
      <c r="M44" s="287"/>
      <c r="N44" s="287"/>
      <c r="O44" s="287"/>
      <c r="P44" s="287"/>
      <c r="Q44" s="287"/>
      <c r="R44" s="287"/>
    </row>
  </sheetData>
  <mergeCells count="31">
    <mergeCell ref="W4:W5"/>
    <mergeCell ref="Q5:R5"/>
    <mergeCell ref="Q6:Q9"/>
    <mergeCell ref="Q10:Q13"/>
    <mergeCell ref="Q14:Q17"/>
    <mergeCell ref="Q1:V1"/>
    <mergeCell ref="Q4:R4"/>
    <mergeCell ref="S4:S5"/>
    <mergeCell ref="T4:T5"/>
    <mergeCell ref="U4:U5"/>
    <mergeCell ref="V4:V5"/>
    <mergeCell ref="O35:O36"/>
    <mergeCell ref="I37:J37"/>
    <mergeCell ref="I33:N33"/>
    <mergeCell ref="K35:K36"/>
    <mergeCell ref="L35:L36"/>
    <mergeCell ref="M35:M36"/>
    <mergeCell ref="N35:N36"/>
    <mergeCell ref="O4:O5"/>
    <mergeCell ref="I14:I17"/>
    <mergeCell ref="I1:N1"/>
    <mergeCell ref="K4:K5"/>
    <mergeCell ref="L4:L5"/>
    <mergeCell ref="M4:M5"/>
    <mergeCell ref="N4:N5"/>
    <mergeCell ref="I6:J6"/>
    <mergeCell ref="I7:J7"/>
    <mergeCell ref="I8:J8"/>
    <mergeCell ref="I9:J9"/>
    <mergeCell ref="I10:J10"/>
    <mergeCell ref="I11:J11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  <rowBreaks count="1" manualBreakCount="1">
    <brk id="43" max="6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view="pageBreakPreview" zoomScale="90" zoomScaleNormal="100" zoomScaleSheetLayoutView="90" workbookViewId="0">
      <selection activeCell="H37" sqref="H37"/>
    </sheetView>
  </sheetViews>
  <sheetFormatPr defaultRowHeight="13"/>
  <cols>
    <col min="1" max="1" width="7.6328125" style="700" customWidth="1"/>
    <col min="2" max="2" width="16.08984375" style="700" customWidth="1"/>
    <col min="3" max="9" width="10.6328125" style="701" customWidth="1"/>
    <col min="10" max="10" width="7.6328125" style="661" customWidth="1"/>
    <col min="11" max="11" width="16.08984375" style="661" customWidth="1"/>
    <col min="12" max="16" width="10.6328125" style="647" customWidth="1"/>
    <col min="17" max="265" width="9" style="647"/>
    <col min="266" max="266" width="7.6328125" style="647" customWidth="1"/>
    <col min="267" max="267" width="16.08984375" style="647" customWidth="1"/>
    <col min="268" max="272" width="10.6328125" style="647" customWidth="1"/>
    <col min="273" max="521" width="9" style="647"/>
    <col min="522" max="522" width="7.6328125" style="647" customWidth="1"/>
    <col min="523" max="523" width="16.08984375" style="647" customWidth="1"/>
    <col min="524" max="528" width="10.6328125" style="647" customWidth="1"/>
    <col min="529" max="777" width="9" style="647"/>
    <col min="778" max="778" width="7.6328125" style="647" customWidth="1"/>
    <col min="779" max="779" width="16.08984375" style="647" customWidth="1"/>
    <col min="780" max="784" width="10.6328125" style="647" customWidth="1"/>
    <col min="785" max="1033" width="9" style="647"/>
    <col min="1034" max="1034" width="7.6328125" style="647" customWidth="1"/>
    <col min="1035" max="1035" width="16.08984375" style="647" customWidth="1"/>
    <col min="1036" max="1040" width="10.6328125" style="647" customWidth="1"/>
    <col min="1041" max="1289" width="9" style="647"/>
    <col min="1290" max="1290" width="7.6328125" style="647" customWidth="1"/>
    <col min="1291" max="1291" width="16.08984375" style="647" customWidth="1"/>
    <col min="1292" max="1296" width="10.6328125" style="647" customWidth="1"/>
    <col min="1297" max="1545" width="9" style="647"/>
    <col min="1546" max="1546" width="7.6328125" style="647" customWidth="1"/>
    <col min="1547" max="1547" width="16.08984375" style="647" customWidth="1"/>
    <col min="1548" max="1552" width="10.6328125" style="647" customWidth="1"/>
    <col min="1553" max="1801" width="9" style="647"/>
    <col min="1802" max="1802" width="7.6328125" style="647" customWidth="1"/>
    <col min="1803" max="1803" width="16.08984375" style="647" customWidth="1"/>
    <col min="1804" max="1808" width="10.6328125" style="647" customWidth="1"/>
    <col min="1809" max="2057" width="9" style="647"/>
    <col min="2058" max="2058" width="7.6328125" style="647" customWidth="1"/>
    <col min="2059" max="2059" width="16.08984375" style="647" customWidth="1"/>
    <col min="2060" max="2064" width="10.6328125" style="647" customWidth="1"/>
    <col min="2065" max="2313" width="9" style="647"/>
    <col min="2314" max="2314" width="7.6328125" style="647" customWidth="1"/>
    <col min="2315" max="2315" width="16.08984375" style="647" customWidth="1"/>
    <col min="2316" max="2320" width="10.6328125" style="647" customWidth="1"/>
    <col min="2321" max="2569" width="9" style="647"/>
    <col min="2570" max="2570" width="7.6328125" style="647" customWidth="1"/>
    <col min="2571" max="2571" width="16.08984375" style="647" customWidth="1"/>
    <col min="2572" max="2576" width="10.6328125" style="647" customWidth="1"/>
    <col min="2577" max="2825" width="9" style="647"/>
    <col min="2826" max="2826" width="7.6328125" style="647" customWidth="1"/>
    <col min="2827" max="2827" width="16.08984375" style="647" customWidth="1"/>
    <col min="2828" max="2832" width="10.6328125" style="647" customWidth="1"/>
    <col min="2833" max="3081" width="9" style="647"/>
    <col min="3082" max="3082" width="7.6328125" style="647" customWidth="1"/>
    <col min="3083" max="3083" width="16.08984375" style="647" customWidth="1"/>
    <col min="3084" max="3088" width="10.6328125" style="647" customWidth="1"/>
    <col min="3089" max="3337" width="9" style="647"/>
    <col min="3338" max="3338" width="7.6328125" style="647" customWidth="1"/>
    <col min="3339" max="3339" width="16.08984375" style="647" customWidth="1"/>
    <col min="3340" max="3344" width="10.6328125" style="647" customWidth="1"/>
    <col min="3345" max="3593" width="9" style="647"/>
    <col min="3594" max="3594" width="7.6328125" style="647" customWidth="1"/>
    <col min="3595" max="3595" width="16.08984375" style="647" customWidth="1"/>
    <col min="3596" max="3600" width="10.6328125" style="647" customWidth="1"/>
    <col min="3601" max="3849" width="9" style="647"/>
    <col min="3850" max="3850" width="7.6328125" style="647" customWidth="1"/>
    <col min="3851" max="3851" width="16.08984375" style="647" customWidth="1"/>
    <col min="3852" max="3856" width="10.6328125" style="647" customWidth="1"/>
    <col min="3857" max="4105" width="9" style="647"/>
    <col min="4106" max="4106" width="7.6328125" style="647" customWidth="1"/>
    <col min="4107" max="4107" width="16.08984375" style="647" customWidth="1"/>
    <col min="4108" max="4112" width="10.6328125" style="647" customWidth="1"/>
    <col min="4113" max="4361" width="9" style="647"/>
    <col min="4362" max="4362" width="7.6328125" style="647" customWidth="1"/>
    <col min="4363" max="4363" width="16.08984375" style="647" customWidth="1"/>
    <col min="4364" max="4368" width="10.6328125" style="647" customWidth="1"/>
    <col min="4369" max="4617" width="9" style="647"/>
    <col min="4618" max="4618" width="7.6328125" style="647" customWidth="1"/>
    <col min="4619" max="4619" width="16.08984375" style="647" customWidth="1"/>
    <col min="4620" max="4624" width="10.6328125" style="647" customWidth="1"/>
    <col min="4625" max="4873" width="9" style="647"/>
    <col min="4874" max="4874" width="7.6328125" style="647" customWidth="1"/>
    <col min="4875" max="4875" width="16.08984375" style="647" customWidth="1"/>
    <col min="4876" max="4880" width="10.6328125" style="647" customWidth="1"/>
    <col min="4881" max="5129" width="9" style="647"/>
    <col min="5130" max="5130" width="7.6328125" style="647" customWidth="1"/>
    <col min="5131" max="5131" width="16.08984375" style="647" customWidth="1"/>
    <col min="5132" max="5136" width="10.6328125" style="647" customWidth="1"/>
    <col min="5137" max="5385" width="9" style="647"/>
    <col min="5386" max="5386" width="7.6328125" style="647" customWidth="1"/>
    <col min="5387" max="5387" width="16.08984375" style="647" customWidth="1"/>
    <col min="5388" max="5392" width="10.6328125" style="647" customWidth="1"/>
    <col min="5393" max="5641" width="9" style="647"/>
    <col min="5642" max="5642" width="7.6328125" style="647" customWidth="1"/>
    <col min="5643" max="5643" width="16.08984375" style="647" customWidth="1"/>
    <col min="5644" max="5648" width="10.6328125" style="647" customWidth="1"/>
    <col min="5649" max="5897" width="9" style="647"/>
    <col min="5898" max="5898" width="7.6328125" style="647" customWidth="1"/>
    <col min="5899" max="5899" width="16.08984375" style="647" customWidth="1"/>
    <col min="5900" max="5904" width="10.6328125" style="647" customWidth="1"/>
    <col min="5905" max="6153" width="9" style="647"/>
    <col min="6154" max="6154" width="7.6328125" style="647" customWidth="1"/>
    <col min="6155" max="6155" width="16.08984375" style="647" customWidth="1"/>
    <col min="6156" max="6160" width="10.6328125" style="647" customWidth="1"/>
    <col min="6161" max="6409" width="9" style="647"/>
    <col min="6410" max="6410" width="7.6328125" style="647" customWidth="1"/>
    <col min="6411" max="6411" width="16.08984375" style="647" customWidth="1"/>
    <col min="6412" max="6416" width="10.6328125" style="647" customWidth="1"/>
    <col min="6417" max="6665" width="9" style="647"/>
    <col min="6666" max="6666" width="7.6328125" style="647" customWidth="1"/>
    <col min="6667" max="6667" width="16.08984375" style="647" customWidth="1"/>
    <col min="6668" max="6672" width="10.6328125" style="647" customWidth="1"/>
    <col min="6673" max="6921" width="9" style="647"/>
    <col min="6922" max="6922" width="7.6328125" style="647" customWidth="1"/>
    <col min="6923" max="6923" width="16.08984375" style="647" customWidth="1"/>
    <col min="6924" max="6928" width="10.6328125" style="647" customWidth="1"/>
    <col min="6929" max="7177" width="9" style="647"/>
    <col min="7178" max="7178" width="7.6328125" style="647" customWidth="1"/>
    <col min="7179" max="7179" width="16.08984375" style="647" customWidth="1"/>
    <col min="7180" max="7184" width="10.6328125" style="647" customWidth="1"/>
    <col min="7185" max="7433" width="9" style="647"/>
    <col min="7434" max="7434" width="7.6328125" style="647" customWidth="1"/>
    <col min="7435" max="7435" width="16.08984375" style="647" customWidth="1"/>
    <col min="7436" max="7440" width="10.6328125" style="647" customWidth="1"/>
    <col min="7441" max="7689" width="9" style="647"/>
    <col min="7690" max="7690" width="7.6328125" style="647" customWidth="1"/>
    <col min="7691" max="7691" width="16.08984375" style="647" customWidth="1"/>
    <col min="7692" max="7696" width="10.6328125" style="647" customWidth="1"/>
    <col min="7697" max="7945" width="9" style="647"/>
    <col min="7946" max="7946" width="7.6328125" style="647" customWidth="1"/>
    <col min="7947" max="7947" width="16.08984375" style="647" customWidth="1"/>
    <col min="7948" max="7952" width="10.6328125" style="647" customWidth="1"/>
    <col min="7953" max="8201" width="9" style="647"/>
    <col min="8202" max="8202" width="7.6328125" style="647" customWidth="1"/>
    <col min="8203" max="8203" width="16.08984375" style="647" customWidth="1"/>
    <col min="8204" max="8208" width="10.6328125" style="647" customWidth="1"/>
    <col min="8209" max="8457" width="9" style="647"/>
    <col min="8458" max="8458" width="7.6328125" style="647" customWidth="1"/>
    <col min="8459" max="8459" width="16.08984375" style="647" customWidth="1"/>
    <col min="8460" max="8464" width="10.6328125" style="647" customWidth="1"/>
    <col min="8465" max="8713" width="9" style="647"/>
    <col min="8714" max="8714" width="7.6328125" style="647" customWidth="1"/>
    <col min="8715" max="8715" width="16.08984375" style="647" customWidth="1"/>
    <col min="8716" max="8720" width="10.6328125" style="647" customWidth="1"/>
    <col min="8721" max="8969" width="9" style="647"/>
    <col min="8970" max="8970" width="7.6328125" style="647" customWidth="1"/>
    <col min="8971" max="8971" width="16.08984375" style="647" customWidth="1"/>
    <col min="8972" max="8976" width="10.6328125" style="647" customWidth="1"/>
    <col min="8977" max="9225" width="9" style="647"/>
    <col min="9226" max="9226" width="7.6328125" style="647" customWidth="1"/>
    <col min="9227" max="9227" width="16.08984375" style="647" customWidth="1"/>
    <col min="9228" max="9232" width="10.6328125" style="647" customWidth="1"/>
    <col min="9233" max="9481" width="9" style="647"/>
    <col min="9482" max="9482" width="7.6328125" style="647" customWidth="1"/>
    <col min="9483" max="9483" width="16.08984375" style="647" customWidth="1"/>
    <col min="9484" max="9488" width="10.6328125" style="647" customWidth="1"/>
    <col min="9489" max="9737" width="9" style="647"/>
    <col min="9738" max="9738" width="7.6328125" style="647" customWidth="1"/>
    <col min="9739" max="9739" width="16.08984375" style="647" customWidth="1"/>
    <col min="9740" max="9744" width="10.6328125" style="647" customWidth="1"/>
    <col min="9745" max="9993" width="9" style="647"/>
    <col min="9994" max="9994" width="7.6328125" style="647" customWidth="1"/>
    <col min="9995" max="9995" width="16.08984375" style="647" customWidth="1"/>
    <col min="9996" max="10000" width="10.6328125" style="647" customWidth="1"/>
    <col min="10001" max="10249" width="9" style="647"/>
    <col min="10250" max="10250" width="7.6328125" style="647" customWidth="1"/>
    <col min="10251" max="10251" width="16.08984375" style="647" customWidth="1"/>
    <col min="10252" max="10256" width="10.6328125" style="647" customWidth="1"/>
    <col min="10257" max="10505" width="9" style="647"/>
    <col min="10506" max="10506" width="7.6328125" style="647" customWidth="1"/>
    <col min="10507" max="10507" width="16.08984375" style="647" customWidth="1"/>
    <col min="10508" max="10512" width="10.6328125" style="647" customWidth="1"/>
    <col min="10513" max="10761" width="9" style="647"/>
    <col min="10762" max="10762" width="7.6328125" style="647" customWidth="1"/>
    <col min="10763" max="10763" width="16.08984375" style="647" customWidth="1"/>
    <col min="10764" max="10768" width="10.6328125" style="647" customWidth="1"/>
    <col min="10769" max="11017" width="9" style="647"/>
    <col min="11018" max="11018" width="7.6328125" style="647" customWidth="1"/>
    <col min="11019" max="11019" width="16.08984375" style="647" customWidth="1"/>
    <col min="11020" max="11024" width="10.6328125" style="647" customWidth="1"/>
    <col min="11025" max="11273" width="9" style="647"/>
    <col min="11274" max="11274" width="7.6328125" style="647" customWidth="1"/>
    <col min="11275" max="11275" width="16.08984375" style="647" customWidth="1"/>
    <col min="11276" max="11280" width="10.6328125" style="647" customWidth="1"/>
    <col min="11281" max="11529" width="9" style="647"/>
    <col min="11530" max="11530" width="7.6328125" style="647" customWidth="1"/>
    <col min="11531" max="11531" width="16.08984375" style="647" customWidth="1"/>
    <col min="11532" max="11536" width="10.6328125" style="647" customWidth="1"/>
    <col min="11537" max="11785" width="9" style="647"/>
    <col min="11786" max="11786" width="7.6328125" style="647" customWidth="1"/>
    <col min="11787" max="11787" width="16.08984375" style="647" customWidth="1"/>
    <col min="11788" max="11792" width="10.6328125" style="647" customWidth="1"/>
    <col min="11793" max="12041" width="9" style="647"/>
    <col min="12042" max="12042" width="7.6328125" style="647" customWidth="1"/>
    <col min="12043" max="12043" width="16.08984375" style="647" customWidth="1"/>
    <col min="12044" max="12048" width="10.6328125" style="647" customWidth="1"/>
    <col min="12049" max="12297" width="9" style="647"/>
    <col min="12298" max="12298" width="7.6328125" style="647" customWidth="1"/>
    <col min="12299" max="12299" width="16.08984375" style="647" customWidth="1"/>
    <col min="12300" max="12304" width="10.6328125" style="647" customWidth="1"/>
    <col min="12305" max="12553" width="9" style="647"/>
    <col min="12554" max="12554" width="7.6328125" style="647" customWidth="1"/>
    <col min="12555" max="12555" width="16.08984375" style="647" customWidth="1"/>
    <col min="12556" max="12560" width="10.6328125" style="647" customWidth="1"/>
    <col min="12561" max="12809" width="9" style="647"/>
    <col min="12810" max="12810" width="7.6328125" style="647" customWidth="1"/>
    <col min="12811" max="12811" width="16.08984375" style="647" customWidth="1"/>
    <col min="12812" max="12816" width="10.6328125" style="647" customWidth="1"/>
    <col min="12817" max="13065" width="9" style="647"/>
    <col min="13066" max="13066" width="7.6328125" style="647" customWidth="1"/>
    <col min="13067" max="13067" width="16.08984375" style="647" customWidth="1"/>
    <col min="13068" max="13072" width="10.6328125" style="647" customWidth="1"/>
    <col min="13073" max="13321" width="9" style="647"/>
    <col min="13322" max="13322" width="7.6328125" style="647" customWidth="1"/>
    <col min="13323" max="13323" width="16.08984375" style="647" customWidth="1"/>
    <col min="13324" max="13328" width="10.6328125" style="647" customWidth="1"/>
    <col min="13329" max="13577" width="9" style="647"/>
    <col min="13578" max="13578" width="7.6328125" style="647" customWidth="1"/>
    <col min="13579" max="13579" width="16.08984375" style="647" customWidth="1"/>
    <col min="13580" max="13584" width="10.6328125" style="647" customWidth="1"/>
    <col min="13585" max="13833" width="9" style="647"/>
    <col min="13834" max="13834" width="7.6328125" style="647" customWidth="1"/>
    <col min="13835" max="13835" width="16.08984375" style="647" customWidth="1"/>
    <col min="13836" max="13840" width="10.6328125" style="647" customWidth="1"/>
    <col min="13841" max="14089" width="9" style="647"/>
    <col min="14090" max="14090" width="7.6328125" style="647" customWidth="1"/>
    <col min="14091" max="14091" width="16.08984375" style="647" customWidth="1"/>
    <col min="14092" max="14096" width="10.6328125" style="647" customWidth="1"/>
    <col min="14097" max="14345" width="9" style="647"/>
    <col min="14346" max="14346" width="7.6328125" style="647" customWidth="1"/>
    <col min="14347" max="14347" width="16.08984375" style="647" customWidth="1"/>
    <col min="14348" max="14352" width="10.6328125" style="647" customWidth="1"/>
    <col min="14353" max="14601" width="9" style="647"/>
    <col min="14602" max="14602" width="7.6328125" style="647" customWidth="1"/>
    <col min="14603" max="14603" width="16.08984375" style="647" customWidth="1"/>
    <col min="14604" max="14608" width="10.6328125" style="647" customWidth="1"/>
    <col min="14609" max="14857" width="9" style="647"/>
    <col min="14858" max="14858" width="7.6328125" style="647" customWidth="1"/>
    <col min="14859" max="14859" width="16.08984375" style="647" customWidth="1"/>
    <col min="14860" max="14864" width="10.6328125" style="647" customWidth="1"/>
    <col min="14865" max="15113" width="9" style="647"/>
    <col min="15114" max="15114" width="7.6328125" style="647" customWidth="1"/>
    <col min="15115" max="15115" width="16.08984375" style="647" customWidth="1"/>
    <col min="15116" max="15120" width="10.6328125" style="647" customWidth="1"/>
    <col min="15121" max="15369" width="9" style="647"/>
    <col min="15370" max="15370" width="7.6328125" style="647" customWidth="1"/>
    <col min="15371" max="15371" width="16.08984375" style="647" customWidth="1"/>
    <col min="15372" max="15376" width="10.6328125" style="647" customWidth="1"/>
    <col min="15377" max="15625" width="9" style="647"/>
    <col min="15626" max="15626" width="7.6328125" style="647" customWidth="1"/>
    <col min="15627" max="15627" width="16.08984375" style="647" customWidth="1"/>
    <col min="15628" max="15632" width="10.6328125" style="647" customWidth="1"/>
    <col min="15633" max="15881" width="9" style="647"/>
    <col min="15882" max="15882" width="7.6328125" style="647" customWidth="1"/>
    <col min="15883" max="15883" width="16.08984375" style="647" customWidth="1"/>
    <col min="15884" max="15888" width="10.6328125" style="647" customWidth="1"/>
    <col min="15889" max="16137" width="9" style="647"/>
    <col min="16138" max="16138" width="7.6328125" style="647" customWidth="1"/>
    <col min="16139" max="16139" width="16.08984375" style="647" customWidth="1"/>
    <col min="16140" max="16144" width="10.6328125" style="647" customWidth="1"/>
    <col min="16145" max="16384" width="9" style="647"/>
  </cols>
  <sheetData>
    <row r="1" spans="1:17" ht="16.5">
      <c r="A1" s="630"/>
      <c r="B1" s="630"/>
      <c r="C1" s="630"/>
      <c r="D1" s="630"/>
      <c r="E1" s="630"/>
      <c r="F1" s="630"/>
      <c r="G1" s="630"/>
      <c r="H1" s="630"/>
      <c r="I1" s="630"/>
      <c r="J1" s="2125" t="s">
        <v>411</v>
      </c>
      <c r="K1" s="2125"/>
      <c r="L1" s="2125"/>
      <c r="M1" s="2125"/>
      <c r="N1" s="2125"/>
      <c r="O1" s="2125"/>
      <c r="P1" s="2125"/>
    </row>
    <row r="2" spans="1:17" ht="15" customHeight="1">
      <c r="A2" s="626"/>
      <c r="B2" s="626"/>
      <c r="C2" s="626"/>
      <c r="D2" s="626"/>
      <c r="E2" s="612"/>
      <c r="F2" s="612"/>
      <c r="G2" s="612"/>
      <c r="H2" s="1293"/>
      <c r="I2" s="1293"/>
      <c r="J2" s="574"/>
      <c r="K2" s="574"/>
      <c r="L2" s="626"/>
      <c r="M2" s="574"/>
      <c r="N2" s="2154" t="s">
        <v>412</v>
      </c>
      <c r="O2" s="2154"/>
      <c r="P2" s="2154"/>
    </row>
    <row r="3" spans="1:17" ht="15" customHeight="1">
      <c r="A3" s="626"/>
      <c r="B3" s="626"/>
      <c r="C3" s="626"/>
      <c r="D3" s="626"/>
      <c r="E3" s="1293"/>
      <c r="F3" s="1293"/>
      <c r="G3" s="1293"/>
      <c r="H3" s="1293"/>
      <c r="I3" s="1293"/>
      <c r="J3" s="574"/>
      <c r="K3" s="574"/>
      <c r="L3" s="626"/>
      <c r="M3" s="574"/>
      <c r="N3" s="1293"/>
      <c r="O3" s="1293"/>
      <c r="P3" s="1293"/>
    </row>
    <row r="4" spans="1:17" ht="21" customHeight="1" thickBot="1">
      <c r="A4" s="626"/>
      <c r="B4" s="626"/>
      <c r="C4" s="626"/>
      <c r="D4" s="626"/>
      <c r="E4" s="1472"/>
      <c r="F4" s="1472"/>
      <c r="G4" s="1472"/>
      <c r="H4" s="1472"/>
      <c r="I4" s="1472"/>
      <c r="J4" s="574"/>
      <c r="K4" s="574"/>
      <c r="L4" s="626"/>
      <c r="M4" s="574"/>
      <c r="N4" s="1472"/>
      <c r="O4" s="1472"/>
      <c r="P4" s="1472"/>
    </row>
    <row r="5" spans="1:17" ht="18" customHeight="1" thickBot="1">
      <c r="A5" s="629"/>
      <c r="B5" s="632"/>
      <c r="C5" s="697"/>
      <c r="D5" s="697"/>
      <c r="E5" s="697"/>
      <c r="F5" s="697"/>
      <c r="G5" s="693"/>
      <c r="H5" s="693"/>
      <c r="I5" s="693"/>
      <c r="J5" s="648"/>
      <c r="K5" s="649" t="s">
        <v>350</v>
      </c>
      <c r="L5" s="1275" t="s">
        <v>218</v>
      </c>
      <c r="M5" s="1275" t="s">
        <v>243</v>
      </c>
      <c r="N5" s="1392" t="s">
        <v>745</v>
      </c>
      <c r="O5" s="1276" t="s">
        <v>863</v>
      </c>
      <c r="P5" s="654" t="s">
        <v>864</v>
      </c>
      <c r="Q5" s="654"/>
    </row>
    <row r="6" spans="1:17" ht="18" customHeight="1">
      <c r="A6" s="629"/>
      <c r="B6" s="629"/>
      <c r="C6" s="698"/>
      <c r="D6" s="698"/>
      <c r="E6" s="698"/>
      <c r="F6" s="698"/>
      <c r="G6" s="694"/>
      <c r="H6" s="694"/>
      <c r="I6" s="694"/>
      <c r="J6" s="613" t="s">
        <v>342</v>
      </c>
      <c r="K6" s="652"/>
      <c r="L6" s="1277">
        <v>2016</v>
      </c>
      <c r="M6" s="1277">
        <v>2017</v>
      </c>
      <c r="N6" s="1393">
        <v>2018</v>
      </c>
      <c r="O6" s="1278">
        <v>2019</v>
      </c>
      <c r="P6" s="651">
        <v>2020</v>
      </c>
    </row>
    <row r="7" spans="1:17" ht="24" customHeight="1">
      <c r="A7" s="558"/>
      <c r="B7" s="558"/>
      <c r="C7" s="699"/>
      <c r="D7" s="699"/>
      <c r="E7" s="699"/>
      <c r="F7" s="699"/>
      <c r="G7" s="695"/>
      <c r="H7" s="695"/>
      <c r="I7" s="695"/>
      <c r="J7" s="2155" t="s">
        <v>413</v>
      </c>
      <c r="K7" s="2156"/>
      <c r="L7" s="655">
        <v>20338</v>
      </c>
      <c r="M7" s="655">
        <v>21042</v>
      </c>
      <c r="N7" s="655">
        <v>21821</v>
      </c>
      <c r="O7" s="656">
        <v>22640</v>
      </c>
      <c r="P7" s="656">
        <v>23140</v>
      </c>
    </row>
    <row r="8" spans="1:17" ht="24" customHeight="1" thickBot="1">
      <c r="A8" s="558"/>
      <c r="B8" s="558"/>
      <c r="C8" s="657"/>
      <c r="D8" s="657"/>
      <c r="E8" s="657"/>
      <c r="F8" s="657"/>
      <c r="G8" s="658"/>
      <c r="H8" s="658"/>
      <c r="I8" s="658"/>
      <c r="J8" s="2152" t="s">
        <v>453</v>
      </c>
      <c r="K8" s="2153"/>
      <c r="L8" s="1394">
        <v>19450.294999999998</v>
      </c>
      <c r="M8" s="1394">
        <v>20417.741000000002</v>
      </c>
      <c r="N8" s="1394">
        <v>20991.248</v>
      </c>
      <c r="O8" s="1394">
        <v>22051.101999999999</v>
      </c>
      <c r="P8" s="1394">
        <v>21951.192999999999</v>
      </c>
    </row>
    <row r="9" spans="1:17" ht="24" customHeight="1" thickBot="1">
      <c r="A9" s="558"/>
      <c r="B9" s="558"/>
      <c r="C9" s="657"/>
      <c r="D9" s="657"/>
      <c r="E9" s="657"/>
      <c r="F9" s="657"/>
      <c r="G9" s="658"/>
      <c r="H9" s="658"/>
      <c r="I9" s="658"/>
      <c r="J9" s="2150"/>
      <c r="K9" s="2151"/>
      <c r="L9" s="657">
        <v>19450295</v>
      </c>
      <c r="M9" s="657">
        <v>20417741</v>
      </c>
      <c r="N9" s="657">
        <v>20991248</v>
      </c>
      <c r="O9" s="658">
        <v>22051102</v>
      </c>
      <c r="P9" s="660">
        <v>21951193</v>
      </c>
    </row>
    <row r="10" spans="1:17" ht="24" customHeight="1">
      <c r="A10" s="558"/>
      <c r="B10" s="558"/>
      <c r="C10" s="657"/>
      <c r="D10" s="657"/>
      <c r="E10" s="657"/>
      <c r="F10" s="657"/>
      <c r="G10" s="658"/>
      <c r="H10" s="658"/>
      <c r="I10" s="658"/>
      <c r="J10" s="2150"/>
      <c r="K10" s="2151"/>
      <c r="L10" s="657"/>
      <c r="M10" s="657"/>
      <c r="N10" s="657"/>
      <c r="O10" s="657"/>
      <c r="P10" s="658"/>
    </row>
    <row r="11" spans="1:17" ht="24" customHeight="1" thickBot="1">
      <c r="A11" s="558"/>
      <c r="B11" s="558"/>
      <c r="C11" s="699"/>
      <c r="D11" s="699"/>
      <c r="E11" s="699"/>
      <c r="F11" s="699"/>
      <c r="G11" s="695"/>
      <c r="H11" s="695"/>
      <c r="I11" s="695"/>
      <c r="J11" s="2152"/>
      <c r="K11" s="2153"/>
      <c r="L11" s="659"/>
      <c r="M11" s="659"/>
      <c r="N11" s="659"/>
      <c r="O11" s="659"/>
      <c r="P11" s="660"/>
    </row>
    <row r="12" spans="1:17">
      <c r="G12" s="612"/>
      <c r="H12" s="1293"/>
      <c r="I12" s="1293"/>
      <c r="P12" s="612" t="s">
        <v>414</v>
      </c>
    </row>
    <row r="14" spans="1:17" ht="16.5">
      <c r="A14" s="630"/>
      <c r="B14" s="630"/>
      <c r="C14" s="630"/>
      <c r="D14" s="630"/>
      <c r="E14" s="630"/>
      <c r="F14" s="630"/>
      <c r="G14" s="630"/>
      <c r="H14" s="630"/>
      <c r="I14" s="630"/>
      <c r="J14" s="2125" t="s">
        <v>415</v>
      </c>
      <c r="K14" s="2125"/>
      <c r="L14" s="2125"/>
      <c r="M14" s="2125"/>
      <c r="N14" s="2125"/>
      <c r="O14" s="2125"/>
      <c r="P14" s="2125"/>
    </row>
    <row r="15" spans="1:17" ht="13.5" thickBot="1">
      <c r="A15" s="626"/>
      <c r="B15" s="626"/>
      <c r="C15" s="626"/>
      <c r="D15" s="626"/>
      <c r="E15" s="612"/>
      <c r="F15" s="612"/>
      <c r="G15" s="612"/>
      <c r="H15" s="1293"/>
      <c r="I15" s="1293"/>
      <c r="J15" s="574"/>
      <c r="K15" s="574"/>
      <c r="L15" s="626"/>
      <c r="M15" s="574"/>
      <c r="N15" s="2154" t="s">
        <v>416</v>
      </c>
      <c r="O15" s="2154"/>
      <c r="P15" s="2154"/>
    </row>
    <row r="16" spans="1:17" ht="18" customHeight="1">
      <c r="A16" s="629"/>
      <c r="B16" s="632"/>
      <c r="C16" s="697"/>
      <c r="D16" s="697"/>
      <c r="E16" s="697"/>
      <c r="F16" s="697"/>
      <c r="G16" s="693"/>
      <c r="H16" s="693"/>
      <c r="I16" s="693"/>
      <c r="J16" s="648"/>
      <c r="K16" s="649" t="s">
        <v>350</v>
      </c>
      <c r="L16" s="650" t="s">
        <v>218</v>
      </c>
      <c r="M16" s="650" t="s">
        <v>243</v>
      </c>
      <c r="N16" s="650" t="s">
        <v>745</v>
      </c>
      <c r="O16" s="651" t="s">
        <v>863</v>
      </c>
      <c r="P16" s="654" t="s">
        <v>864</v>
      </c>
    </row>
    <row r="17" spans="1:16" ht="18" customHeight="1">
      <c r="A17" s="629"/>
      <c r="B17" s="629"/>
      <c r="C17" s="698"/>
      <c r="D17" s="698"/>
      <c r="E17" s="698"/>
      <c r="F17" s="698"/>
      <c r="G17" s="694"/>
      <c r="H17" s="694"/>
      <c r="I17" s="694"/>
      <c r="J17" s="613" t="s">
        <v>342</v>
      </c>
      <c r="K17" s="652"/>
      <c r="L17" s="653">
        <v>2016</v>
      </c>
      <c r="M17" s="653">
        <v>2017</v>
      </c>
      <c r="N17" s="653">
        <v>2018</v>
      </c>
      <c r="O17" s="654">
        <v>2019</v>
      </c>
      <c r="P17" s="654">
        <v>2020</v>
      </c>
    </row>
    <row r="18" spans="1:16" ht="24" customHeight="1">
      <c r="A18" s="662"/>
      <c r="B18" s="662"/>
      <c r="C18" s="696"/>
      <c r="D18" s="696"/>
      <c r="E18" s="696"/>
      <c r="F18" s="696"/>
      <c r="G18" s="696"/>
      <c r="H18" s="696"/>
      <c r="I18" s="696"/>
      <c r="J18" s="662" t="s">
        <v>417</v>
      </c>
      <c r="K18" s="663"/>
      <c r="L18" s="1395">
        <v>7432</v>
      </c>
      <c r="M18" s="1395">
        <v>7641</v>
      </c>
      <c r="N18" s="1395">
        <v>7607</v>
      </c>
      <c r="O18" s="1395">
        <v>7604</v>
      </c>
      <c r="P18" s="1585">
        <v>7645</v>
      </c>
    </row>
    <row r="19" spans="1:16" ht="24" customHeight="1">
      <c r="A19" s="662"/>
      <c r="B19" s="662"/>
      <c r="C19" s="696"/>
      <c r="D19" s="696"/>
      <c r="E19" s="696"/>
      <c r="F19" s="696"/>
      <c r="G19" s="696"/>
      <c r="H19" s="696"/>
      <c r="I19" s="696"/>
      <c r="J19" s="662"/>
      <c r="K19" s="664" t="s">
        <v>418</v>
      </c>
      <c r="L19" s="1395">
        <v>7285</v>
      </c>
      <c r="M19" s="1395">
        <v>7498</v>
      </c>
      <c r="N19" s="1395">
        <v>7470</v>
      </c>
      <c r="O19" s="1395">
        <v>7468</v>
      </c>
      <c r="P19" s="1585">
        <v>7496</v>
      </c>
    </row>
    <row r="20" spans="1:16" ht="24" customHeight="1">
      <c r="A20" s="662"/>
      <c r="B20" s="662"/>
      <c r="C20" s="696"/>
      <c r="D20" s="696"/>
      <c r="E20" s="696"/>
      <c r="G20" s="1476"/>
      <c r="H20" s="1285" t="s">
        <v>1009</v>
      </c>
      <c r="I20" s="1285"/>
      <c r="J20" s="662"/>
      <c r="K20" s="665" t="s">
        <v>419</v>
      </c>
      <c r="L20" s="1395">
        <v>147</v>
      </c>
      <c r="M20" s="1395">
        <v>143</v>
      </c>
      <c r="N20" s="1395">
        <v>137</v>
      </c>
      <c r="O20" s="1395">
        <v>136</v>
      </c>
      <c r="P20" s="1585">
        <v>149</v>
      </c>
    </row>
    <row r="21" spans="1:16" ht="47.25" customHeight="1">
      <c r="A21" s="662"/>
      <c r="B21" s="662"/>
      <c r="C21" s="696"/>
      <c r="D21" s="696"/>
      <c r="E21" s="696"/>
      <c r="G21" s="1476"/>
      <c r="H21" s="1285"/>
      <c r="I21" s="1285"/>
      <c r="J21" s="2157" t="s">
        <v>914</v>
      </c>
      <c r="K21" s="2158"/>
      <c r="L21" s="1395">
        <f>SUM(L22:L28)</f>
        <v>7432</v>
      </c>
      <c r="M21" s="1395">
        <f t="shared" ref="M21:P21" si="0">SUM(M22:M28)</f>
        <v>7641</v>
      </c>
      <c r="N21" s="1395">
        <f t="shared" si="0"/>
        <v>7607</v>
      </c>
      <c r="O21" s="1395">
        <f t="shared" si="0"/>
        <v>7604</v>
      </c>
      <c r="P21" s="1395">
        <f t="shared" si="0"/>
        <v>7645</v>
      </c>
    </row>
    <row r="22" spans="1:16" ht="24" customHeight="1">
      <c r="A22" s="702"/>
      <c r="B22" s="702"/>
      <c r="C22" s="696"/>
      <c r="D22" s="696"/>
      <c r="E22" s="696"/>
      <c r="F22" s="696"/>
      <c r="G22" s="696"/>
      <c r="H22" s="696"/>
      <c r="I22" s="696"/>
      <c r="J22" s="2164" t="s">
        <v>420</v>
      </c>
      <c r="K22" s="2165"/>
      <c r="L22" s="1395">
        <v>1059</v>
      </c>
      <c r="M22" s="1395">
        <v>1156</v>
      </c>
      <c r="N22" s="1395">
        <v>1205</v>
      </c>
      <c r="O22" s="1395">
        <v>1276</v>
      </c>
      <c r="P22" s="1585">
        <v>1333</v>
      </c>
    </row>
    <row r="23" spans="1:16" ht="24" customHeight="1">
      <c r="A23" s="702"/>
      <c r="B23" s="702"/>
      <c r="C23" s="696"/>
      <c r="D23" s="696"/>
      <c r="E23" s="696"/>
      <c r="F23" s="696"/>
      <c r="G23" s="696"/>
      <c r="H23" s="696"/>
      <c r="I23" s="696"/>
      <c r="J23" s="2164" t="s">
        <v>421</v>
      </c>
      <c r="K23" s="2165"/>
      <c r="L23" s="1395">
        <v>904</v>
      </c>
      <c r="M23" s="1395">
        <v>943</v>
      </c>
      <c r="N23" s="1395">
        <v>868</v>
      </c>
      <c r="O23" s="1395">
        <v>852</v>
      </c>
      <c r="P23" s="1585">
        <v>791</v>
      </c>
    </row>
    <row r="24" spans="1:16" ht="24" customHeight="1">
      <c r="A24" s="702"/>
      <c r="B24" s="702"/>
      <c r="C24" s="696"/>
      <c r="D24" s="696"/>
      <c r="E24" s="696"/>
      <c r="F24" s="696"/>
      <c r="G24" s="696"/>
      <c r="H24" s="696"/>
      <c r="I24" s="696"/>
      <c r="J24" s="2164" t="s">
        <v>422</v>
      </c>
      <c r="K24" s="2165"/>
      <c r="L24" s="1395">
        <v>1884</v>
      </c>
      <c r="M24" s="1395">
        <v>1858</v>
      </c>
      <c r="N24" s="1395">
        <v>1836</v>
      </c>
      <c r="O24" s="1395">
        <v>1914</v>
      </c>
      <c r="P24" s="1585">
        <v>1936</v>
      </c>
    </row>
    <row r="25" spans="1:16" ht="24" customHeight="1">
      <c r="A25" s="702"/>
      <c r="B25" s="702"/>
      <c r="C25" s="696"/>
      <c r="D25" s="696"/>
      <c r="E25" s="696"/>
      <c r="F25" s="696"/>
      <c r="G25" s="696"/>
      <c r="H25" s="696"/>
      <c r="I25" s="696"/>
      <c r="J25" s="2164" t="s">
        <v>423</v>
      </c>
      <c r="K25" s="2165"/>
      <c r="L25" s="1395">
        <v>1121</v>
      </c>
      <c r="M25" s="1395">
        <v>1110</v>
      </c>
      <c r="N25" s="1395">
        <v>1135</v>
      </c>
      <c r="O25" s="1395">
        <v>1038</v>
      </c>
      <c r="P25" s="1585">
        <v>1032</v>
      </c>
    </row>
    <row r="26" spans="1:16" ht="24" customHeight="1">
      <c r="A26" s="702"/>
      <c r="B26" s="702"/>
      <c r="C26" s="696"/>
      <c r="D26" s="696"/>
      <c r="E26" s="696"/>
      <c r="F26" s="696"/>
      <c r="G26" s="696"/>
      <c r="H26" s="696"/>
      <c r="I26" s="696"/>
      <c r="J26" s="2164" t="s">
        <v>424</v>
      </c>
      <c r="K26" s="2165"/>
      <c r="L26" s="1395">
        <v>852</v>
      </c>
      <c r="M26" s="1395">
        <v>916</v>
      </c>
      <c r="N26" s="1395">
        <v>872</v>
      </c>
      <c r="O26" s="1395">
        <v>866</v>
      </c>
      <c r="P26" s="1585">
        <v>889</v>
      </c>
    </row>
    <row r="27" spans="1:16" ht="24" customHeight="1">
      <c r="A27" s="702"/>
      <c r="B27" s="702"/>
      <c r="C27" s="696"/>
      <c r="D27" s="696"/>
      <c r="E27" s="696"/>
      <c r="F27" s="696"/>
      <c r="G27" s="696"/>
      <c r="H27" s="696"/>
      <c r="I27" s="696"/>
      <c r="J27" s="2164" t="s">
        <v>425</v>
      </c>
      <c r="K27" s="2165"/>
      <c r="L27" s="1396">
        <v>847</v>
      </c>
      <c r="M27" s="1396">
        <v>897</v>
      </c>
      <c r="N27" s="1396">
        <v>874</v>
      </c>
      <c r="O27" s="1396">
        <v>831</v>
      </c>
      <c r="P27" s="1586">
        <v>862</v>
      </c>
    </row>
    <row r="28" spans="1:16" ht="24" customHeight="1" thickBot="1">
      <c r="A28" s="702"/>
      <c r="B28" s="702"/>
      <c r="C28" s="696"/>
      <c r="D28" s="696"/>
      <c r="E28" s="696"/>
      <c r="F28" s="696"/>
      <c r="G28" s="696"/>
      <c r="H28" s="696"/>
      <c r="I28" s="696"/>
      <c r="J28" s="2159" t="s">
        <v>426</v>
      </c>
      <c r="K28" s="2160"/>
      <c r="L28" s="1397">
        <v>765</v>
      </c>
      <c r="M28" s="1397">
        <v>761</v>
      </c>
      <c r="N28" s="1397">
        <v>817</v>
      </c>
      <c r="O28" s="1397">
        <v>827</v>
      </c>
      <c r="P28" s="1587">
        <v>802</v>
      </c>
    </row>
    <row r="29" spans="1:16">
      <c r="G29" s="703"/>
      <c r="H29" s="703"/>
      <c r="I29" s="703"/>
      <c r="P29" s="666" t="s">
        <v>427</v>
      </c>
    </row>
    <row r="30" spans="1:16" ht="18" customHeight="1"/>
    <row r="31" spans="1:16" ht="18" customHeight="1">
      <c r="A31" s="630"/>
      <c r="B31" s="630"/>
      <c r="C31" s="630"/>
      <c r="D31" s="630"/>
      <c r="E31" s="630"/>
      <c r="F31" s="630"/>
      <c r="G31" s="630"/>
      <c r="H31" s="630"/>
      <c r="I31" s="630"/>
      <c r="J31" s="2125" t="s">
        <v>428</v>
      </c>
      <c r="K31" s="2125"/>
      <c r="L31" s="2125"/>
      <c r="M31" s="2125"/>
      <c r="N31" s="2125"/>
      <c r="O31" s="2125"/>
      <c r="P31" s="2125"/>
    </row>
    <row r="32" spans="1:16" ht="23.15" customHeight="1" thickBot="1">
      <c r="A32" s="626"/>
      <c r="B32" s="626"/>
      <c r="C32" s="626"/>
      <c r="D32" s="626"/>
      <c r="E32" s="612"/>
      <c r="F32" s="612"/>
      <c r="G32" s="612"/>
      <c r="H32" s="1293"/>
      <c r="I32" s="1293"/>
      <c r="J32" s="574"/>
      <c r="K32" s="574"/>
      <c r="L32" s="625"/>
      <c r="M32" s="574"/>
      <c r="N32" s="2161" t="s">
        <v>429</v>
      </c>
      <c r="O32" s="2161"/>
      <c r="P32" s="2161"/>
    </row>
    <row r="33" spans="1:23" ht="18" customHeight="1">
      <c r="A33" s="629"/>
      <c r="B33" s="632"/>
      <c r="C33" s="697"/>
      <c r="D33" s="697"/>
      <c r="E33" s="697"/>
      <c r="F33" s="697"/>
      <c r="G33" s="693"/>
      <c r="H33" s="693"/>
      <c r="I33" s="693"/>
      <c r="J33" s="648"/>
      <c r="K33" s="649" t="s">
        <v>350</v>
      </c>
      <c r="L33" s="1588">
        <v>2016</v>
      </c>
      <c r="M33" s="650">
        <v>2017</v>
      </c>
      <c r="N33" s="650">
        <v>2018</v>
      </c>
      <c r="O33" s="650">
        <v>2019</v>
      </c>
      <c r="P33" s="651">
        <v>2020</v>
      </c>
      <c r="W33" s="647" t="s">
        <v>430</v>
      </c>
    </row>
    <row r="34" spans="1:23" ht="18" customHeight="1">
      <c r="A34" s="629"/>
      <c r="B34" s="629"/>
      <c r="C34" s="698"/>
      <c r="D34" s="698"/>
      <c r="E34" s="698"/>
      <c r="F34" s="698"/>
      <c r="G34" s="694"/>
      <c r="H34" s="694"/>
      <c r="I34" s="694"/>
      <c r="J34" s="613" t="s">
        <v>342</v>
      </c>
      <c r="K34" s="652"/>
      <c r="L34" s="1589" t="s">
        <v>218</v>
      </c>
      <c r="M34" s="653" t="s">
        <v>243</v>
      </c>
      <c r="N34" s="653" t="s">
        <v>745</v>
      </c>
      <c r="O34" s="653" t="s">
        <v>821</v>
      </c>
      <c r="P34" s="654" t="s">
        <v>865</v>
      </c>
    </row>
    <row r="35" spans="1:23" ht="24" customHeight="1" thickBot="1">
      <c r="A35" s="558"/>
      <c r="B35" s="558"/>
      <c r="C35" s="699"/>
      <c r="D35" s="699"/>
      <c r="E35" s="699"/>
      <c r="F35" s="699"/>
      <c r="G35" s="695"/>
      <c r="H35" s="695"/>
      <c r="I35" s="695"/>
      <c r="J35" s="2162" t="s">
        <v>413</v>
      </c>
      <c r="K35" s="2163"/>
      <c r="L35" s="1590">
        <v>43192</v>
      </c>
      <c r="M35" s="1398">
        <v>43951</v>
      </c>
      <c r="N35" s="1398">
        <v>44755</v>
      </c>
      <c r="O35" s="1398">
        <v>45312</v>
      </c>
      <c r="P35" s="1591">
        <v>45955</v>
      </c>
    </row>
    <row r="36" spans="1:23" ht="18" customHeight="1">
      <c r="A36" s="626"/>
      <c r="B36" s="626"/>
      <c r="C36" s="626"/>
      <c r="D36" s="626"/>
      <c r="E36" s="617"/>
      <c r="F36" s="617"/>
      <c r="G36" s="1477"/>
      <c r="H36" s="617" t="s">
        <v>1010</v>
      </c>
      <c r="I36" s="617"/>
      <c r="J36" s="574"/>
      <c r="K36" s="574"/>
      <c r="L36" s="626"/>
      <c r="M36" s="574"/>
      <c r="N36" s="617"/>
      <c r="O36" s="617"/>
      <c r="P36" s="667" t="s">
        <v>431</v>
      </c>
    </row>
  </sheetData>
  <mergeCells count="20">
    <mergeCell ref="J21:K21"/>
    <mergeCell ref="J28:K28"/>
    <mergeCell ref="J31:P31"/>
    <mergeCell ref="N32:P32"/>
    <mergeCell ref="J35:K35"/>
    <mergeCell ref="J22:K22"/>
    <mergeCell ref="J23:K23"/>
    <mergeCell ref="J24:K24"/>
    <mergeCell ref="J25:K25"/>
    <mergeCell ref="J26:K26"/>
    <mergeCell ref="J27:K27"/>
    <mergeCell ref="J10:K10"/>
    <mergeCell ref="J11:K11"/>
    <mergeCell ref="J14:P14"/>
    <mergeCell ref="N15:P15"/>
    <mergeCell ref="J1:P1"/>
    <mergeCell ref="N2:P2"/>
    <mergeCell ref="J7:K7"/>
    <mergeCell ref="J8:K8"/>
    <mergeCell ref="J9:K9"/>
  </mergeCells>
  <phoneticPr fontId="5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H1:X50"/>
  <sheetViews>
    <sheetView topLeftCell="A13" zoomScaleNormal="100" zoomScaleSheetLayoutView="100" workbookViewId="0">
      <selection activeCell="M23" sqref="M23"/>
    </sheetView>
  </sheetViews>
  <sheetFormatPr defaultColWidth="10.7265625" defaultRowHeight="14"/>
  <cols>
    <col min="1" max="8" width="10.7265625" style="675"/>
    <col min="9" max="9" width="6" style="675" customWidth="1"/>
    <col min="10" max="10" width="3.453125" style="675" customWidth="1"/>
    <col min="11" max="11" width="13.453125" style="675" bestFit="1" customWidth="1"/>
    <col min="12" max="21" width="8.90625" style="675" customWidth="1"/>
    <col min="22" max="22" width="10.7265625" style="675" customWidth="1"/>
    <col min="23" max="23" width="10.7265625" style="675"/>
    <col min="24" max="25" width="10.7265625" style="675" customWidth="1"/>
    <col min="26" max="230" width="10.7265625" style="675"/>
    <col min="231" max="232" width="3.08984375" style="675" bestFit="1" customWidth="1"/>
    <col min="233" max="233" width="4" style="675" bestFit="1" customWidth="1"/>
    <col min="234" max="247" width="5.36328125" style="675" customWidth="1"/>
    <col min="248" max="249" width="3.08984375" style="675" customWidth="1"/>
    <col min="250" max="250" width="4" style="675" customWidth="1"/>
    <col min="251" max="256" width="5.36328125" style="675" customWidth="1"/>
    <col min="257" max="257" width="5.6328125" style="675" customWidth="1"/>
    <col min="258" max="264" width="5.36328125" style="675" customWidth="1"/>
    <col min="265" max="265" width="3.7265625" style="675" customWidth="1"/>
    <col min="266" max="266" width="3.453125" style="675" customWidth="1"/>
    <col min="267" max="267" width="3.90625" style="675" customWidth="1"/>
    <col min="268" max="274" width="9.6328125" style="675" customWidth="1"/>
    <col min="275" max="276" width="6.90625" style="675" customWidth="1"/>
    <col min="277" max="277" width="7.453125" style="675" customWidth="1"/>
    <col min="278" max="278" width="10.7265625" style="675" customWidth="1"/>
    <col min="279" max="279" width="10.7265625" style="675"/>
    <col min="280" max="281" width="10.7265625" style="675" customWidth="1"/>
    <col min="282" max="486" width="10.7265625" style="675"/>
    <col min="487" max="488" width="3.08984375" style="675" bestFit="1" customWidth="1"/>
    <col min="489" max="489" width="4" style="675" bestFit="1" customWidth="1"/>
    <col min="490" max="503" width="5.36328125" style="675" customWidth="1"/>
    <col min="504" max="505" width="3.08984375" style="675" customWidth="1"/>
    <col min="506" max="506" width="4" style="675" customWidth="1"/>
    <col min="507" max="512" width="5.36328125" style="675" customWidth="1"/>
    <col min="513" max="513" width="5.6328125" style="675" customWidth="1"/>
    <col min="514" max="520" width="5.36328125" style="675" customWidth="1"/>
    <col min="521" max="521" width="3.7265625" style="675" customWidth="1"/>
    <col min="522" max="522" width="3.453125" style="675" customWidth="1"/>
    <col min="523" max="523" width="3.90625" style="675" customWidth="1"/>
    <col min="524" max="530" width="9.6328125" style="675" customWidth="1"/>
    <col min="531" max="532" width="6.90625" style="675" customWidth="1"/>
    <col min="533" max="533" width="7.453125" style="675" customWidth="1"/>
    <col min="534" max="534" width="10.7265625" style="675" customWidth="1"/>
    <col min="535" max="535" width="10.7265625" style="675"/>
    <col min="536" max="537" width="10.7265625" style="675" customWidth="1"/>
    <col min="538" max="742" width="10.7265625" style="675"/>
    <col min="743" max="744" width="3.08984375" style="675" bestFit="1" customWidth="1"/>
    <col min="745" max="745" width="4" style="675" bestFit="1" customWidth="1"/>
    <col min="746" max="759" width="5.36328125" style="675" customWidth="1"/>
    <col min="760" max="761" width="3.08984375" style="675" customWidth="1"/>
    <col min="762" max="762" width="4" style="675" customWidth="1"/>
    <col min="763" max="768" width="5.36328125" style="675" customWidth="1"/>
    <col min="769" max="769" width="5.6328125" style="675" customWidth="1"/>
    <col min="770" max="776" width="5.36328125" style="675" customWidth="1"/>
    <col min="777" max="777" width="3.7265625" style="675" customWidth="1"/>
    <col min="778" max="778" width="3.453125" style="675" customWidth="1"/>
    <col min="779" max="779" width="3.90625" style="675" customWidth="1"/>
    <col min="780" max="786" width="9.6328125" style="675" customWidth="1"/>
    <col min="787" max="788" width="6.90625" style="675" customWidth="1"/>
    <col min="789" max="789" width="7.453125" style="675" customWidth="1"/>
    <col min="790" max="790" width="10.7265625" style="675" customWidth="1"/>
    <col min="791" max="791" width="10.7265625" style="675"/>
    <col min="792" max="793" width="10.7265625" style="675" customWidth="1"/>
    <col min="794" max="998" width="10.7265625" style="675"/>
    <col min="999" max="1000" width="3.08984375" style="675" bestFit="1" customWidth="1"/>
    <col min="1001" max="1001" width="4" style="675" bestFit="1" customWidth="1"/>
    <col min="1002" max="1015" width="5.36328125" style="675" customWidth="1"/>
    <col min="1016" max="1017" width="3.08984375" style="675" customWidth="1"/>
    <col min="1018" max="1018" width="4" style="675" customWidth="1"/>
    <col min="1019" max="1024" width="5.36328125" style="675" customWidth="1"/>
    <col min="1025" max="1025" width="5.6328125" style="675" customWidth="1"/>
    <col min="1026" max="1032" width="5.36328125" style="675" customWidth="1"/>
    <col min="1033" max="1033" width="3.7265625" style="675" customWidth="1"/>
    <col min="1034" max="1034" width="3.453125" style="675" customWidth="1"/>
    <col min="1035" max="1035" width="3.90625" style="675" customWidth="1"/>
    <col min="1036" max="1042" width="9.6328125" style="675" customWidth="1"/>
    <col min="1043" max="1044" width="6.90625" style="675" customWidth="1"/>
    <col min="1045" max="1045" width="7.453125" style="675" customWidth="1"/>
    <col min="1046" max="1046" width="10.7265625" style="675" customWidth="1"/>
    <col min="1047" max="1047" width="10.7265625" style="675"/>
    <col min="1048" max="1049" width="10.7265625" style="675" customWidth="1"/>
    <col min="1050" max="1254" width="10.7265625" style="675"/>
    <col min="1255" max="1256" width="3.08984375" style="675" bestFit="1" customWidth="1"/>
    <col min="1257" max="1257" width="4" style="675" bestFit="1" customWidth="1"/>
    <col min="1258" max="1271" width="5.36328125" style="675" customWidth="1"/>
    <col min="1272" max="1273" width="3.08984375" style="675" customWidth="1"/>
    <col min="1274" max="1274" width="4" style="675" customWidth="1"/>
    <col min="1275" max="1280" width="5.36328125" style="675" customWidth="1"/>
    <col min="1281" max="1281" width="5.6328125" style="675" customWidth="1"/>
    <col min="1282" max="1288" width="5.36328125" style="675" customWidth="1"/>
    <col min="1289" max="1289" width="3.7265625" style="675" customWidth="1"/>
    <col min="1290" max="1290" width="3.453125" style="675" customWidth="1"/>
    <col min="1291" max="1291" width="3.90625" style="675" customWidth="1"/>
    <col min="1292" max="1298" width="9.6328125" style="675" customWidth="1"/>
    <col min="1299" max="1300" width="6.90625" style="675" customWidth="1"/>
    <col min="1301" max="1301" width="7.453125" style="675" customWidth="1"/>
    <col min="1302" max="1302" width="10.7265625" style="675" customWidth="1"/>
    <col min="1303" max="1303" width="10.7265625" style="675"/>
    <col min="1304" max="1305" width="10.7265625" style="675" customWidth="1"/>
    <col min="1306" max="1510" width="10.7265625" style="675"/>
    <col min="1511" max="1512" width="3.08984375" style="675" bestFit="1" customWidth="1"/>
    <col min="1513" max="1513" width="4" style="675" bestFit="1" customWidth="1"/>
    <col min="1514" max="1527" width="5.36328125" style="675" customWidth="1"/>
    <col min="1528" max="1529" width="3.08984375" style="675" customWidth="1"/>
    <col min="1530" max="1530" width="4" style="675" customWidth="1"/>
    <col min="1531" max="1536" width="5.36328125" style="675" customWidth="1"/>
    <col min="1537" max="1537" width="5.6328125" style="675" customWidth="1"/>
    <col min="1538" max="1544" width="5.36328125" style="675" customWidth="1"/>
    <col min="1545" max="1545" width="3.7265625" style="675" customWidth="1"/>
    <col min="1546" max="1546" width="3.453125" style="675" customWidth="1"/>
    <col min="1547" max="1547" width="3.90625" style="675" customWidth="1"/>
    <col min="1548" max="1554" width="9.6328125" style="675" customWidth="1"/>
    <col min="1555" max="1556" width="6.90625" style="675" customWidth="1"/>
    <col min="1557" max="1557" width="7.453125" style="675" customWidth="1"/>
    <col min="1558" max="1558" width="10.7265625" style="675" customWidth="1"/>
    <col min="1559" max="1559" width="10.7265625" style="675"/>
    <col min="1560" max="1561" width="10.7265625" style="675" customWidth="1"/>
    <col min="1562" max="1766" width="10.7265625" style="675"/>
    <col min="1767" max="1768" width="3.08984375" style="675" bestFit="1" customWidth="1"/>
    <col min="1769" max="1769" width="4" style="675" bestFit="1" customWidth="1"/>
    <col min="1770" max="1783" width="5.36328125" style="675" customWidth="1"/>
    <col min="1784" max="1785" width="3.08984375" style="675" customWidth="1"/>
    <col min="1786" max="1786" width="4" style="675" customWidth="1"/>
    <col min="1787" max="1792" width="5.36328125" style="675" customWidth="1"/>
    <col min="1793" max="1793" width="5.6328125" style="675" customWidth="1"/>
    <col min="1794" max="1800" width="5.36328125" style="675" customWidth="1"/>
    <col min="1801" max="1801" width="3.7265625" style="675" customWidth="1"/>
    <col min="1802" max="1802" width="3.453125" style="675" customWidth="1"/>
    <col min="1803" max="1803" width="3.90625" style="675" customWidth="1"/>
    <col min="1804" max="1810" width="9.6328125" style="675" customWidth="1"/>
    <col min="1811" max="1812" width="6.90625" style="675" customWidth="1"/>
    <col min="1813" max="1813" width="7.453125" style="675" customWidth="1"/>
    <col min="1814" max="1814" width="10.7265625" style="675" customWidth="1"/>
    <col min="1815" max="1815" width="10.7265625" style="675"/>
    <col min="1816" max="1817" width="10.7265625" style="675" customWidth="1"/>
    <col min="1818" max="2022" width="10.7265625" style="675"/>
    <col min="2023" max="2024" width="3.08984375" style="675" bestFit="1" customWidth="1"/>
    <col min="2025" max="2025" width="4" style="675" bestFit="1" customWidth="1"/>
    <col min="2026" max="2039" width="5.36328125" style="675" customWidth="1"/>
    <col min="2040" max="2041" width="3.08984375" style="675" customWidth="1"/>
    <col min="2042" max="2042" width="4" style="675" customWidth="1"/>
    <col min="2043" max="2048" width="5.36328125" style="675" customWidth="1"/>
    <col min="2049" max="2049" width="5.6328125" style="675" customWidth="1"/>
    <col min="2050" max="2056" width="5.36328125" style="675" customWidth="1"/>
    <col min="2057" max="2057" width="3.7265625" style="675" customWidth="1"/>
    <col min="2058" max="2058" width="3.453125" style="675" customWidth="1"/>
    <col min="2059" max="2059" width="3.90625" style="675" customWidth="1"/>
    <col min="2060" max="2066" width="9.6328125" style="675" customWidth="1"/>
    <col min="2067" max="2068" width="6.90625" style="675" customWidth="1"/>
    <col min="2069" max="2069" width="7.453125" style="675" customWidth="1"/>
    <col min="2070" max="2070" width="10.7265625" style="675" customWidth="1"/>
    <col min="2071" max="2071" width="10.7265625" style="675"/>
    <col min="2072" max="2073" width="10.7265625" style="675" customWidth="1"/>
    <col min="2074" max="2278" width="10.7265625" style="675"/>
    <col min="2279" max="2280" width="3.08984375" style="675" bestFit="1" customWidth="1"/>
    <col min="2281" max="2281" width="4" style="675" bestFit="1" customWidth="1"/>
    <col min="2282" max="2295" width="5.36328125" style="675" customWidth="1"/>
    <col min="2296" max="2297" width="3.08984375" style="675" customWidth="1"/>
    <col min="2298" max="2298" width="4" style="675" customWidth="1"/>
    <col min="2299" max="2304" width="5.36328125" style="675" customWidth="1"/>
    <col min="2305" max="2305" width="5.6328125" style="675" customWidth="1"/>
    <col min="2306" max="2312" width="5.36328125" style="675" customWidth="1"/>
    <col min="2313" max="2313" width="3.7265625" style="675" customWidth="1"/>
    <col min="2314" max="2314" width="3.453125" style="675" customWidth="1"/>
    <col min="2315" max="2315" width="3.90625" style="675" customWidth="1"/>
    <col min="2316" max="2322" width="9.6328125" style="675" customWidth="1"/>
    <col min="2323" max="2324" width="6.90625" style="675" customWidth="1"/>
    <col min="2325" max="2325" width="7.453125" style="675" customWidth="1"/>
    <col min="2326" max="2326" width="10.7265625" style="675" customWidth="1"/>
    <col min="2327" max="2327" width="10.7265625" style="675"/>
    <col min="2328" max="2329" width="10.7265625" style="675" customWidth="1"/>
    <col min="2330" max="2534" width="10.7265625" style="675"/>
    <col min="2535" max="2536" width="3.08984375" style="675" bestFit="1" customWidth="1"/>
    <col min="2537" max="2537" width="4" style="675" bestFit="1" customWidth="1"/>
    <col min="2538" max="2551" width="5.36328125" style="675" customWidth="1"/>
    <col min="2552" max="2553" width="3.08984375" style="675" customWidth="1"/>
    <col min="2554" max="2554" width="4" style="675" customWidth="1"/>
    <col min="2555" max="2560" width="5.36328125" style="675" customWidth="1"/>
    <col min="2561" max="2561" width="5.6328125" style="675" customWidth="1"/>
    <col min="2562" max="2568" width="5.36328125" style="675" customWidth="1"/>
    <col min="2569" max="2569" width="3.7265625" style="675" customWidth="1"/>
    <col min="2570" max="2570" width="3.453125" style="675" customWidth="1"/>
    <col min="2571" max="2571" width="3.90625" style="675" customWidth="1"/>
    <col min="2572" max="2578" width="9.6328125" style="675" customWidth="1"/>
    <col min="2579" max="2580" width="6.90625" style="675" customWidth="1"/>
    <col min="2581" max="2581" width="7.453125" style="675" customWidth="1"/>
    <col min="2582" max="2582" width="10.7265625" style="675" customWidth="1"/>
    <col min="2583" max="2583" width="10.7265625" style="675"/>
    <col min="2584" max="2585" width="10.7265625" style="675" customWidth="1"/>
    <col min="2586" max="2790" width="10.7265625" style="675"/>
    <col min="2791" max="2792" width="3.08984375" style="675" bestFit="1" customWidth="1"/>
    <col min="2793" max="2793" width="4" style="675" bestFit="1" customWidth="1"/>
    <col min="2794" max="2807" width="5.36328125" style="675" customWidth="1"/>
    <col min="2808" max="2809" width="3.08984375" style="675" customWidth="1"/>
    <col min="2810" max="2810" width="4" style="675" customWidth="1"/>
    <col min="2811" max="2816" width="5.36328125" style="675" customWidth="1"/>
    <col min="2817" max="2817" width="5.6328125" style="675" customWidth="1"/>
    <col min="2818" max="2824" width="5.36328125" style="675" customWidth="1"/>
    <col min="2825" max="2825" width="3.7265625" style="675" customWidth="1"/>
    <col min="2826" max="2826" width="3.453125" style="675" customWidth="1"/>
    <col min="2827" max="2827" width="3.90625" style="675" customWidth="1"/>
    <col min="2828" max="2834" width="9.6328125" style="675" customWidth="1"/>
    <col min="2835" max="2836" width="6.90625" style="675" customWidth="1"/>
    <col min="2837" max="2837" width="7.453125" style="675" customWidth="1"/>
    <col min="2838" max="2838" width="10.7265625" style="675" customWidth="1"/>
    <col min="2839" max="2839" width="10.7265625" style="675"/>
    <col min="2840" max="2841" width="10.7265625" style="675" customWidth="1"/>
    <col min="2842" max="3046" width="10.7265625" style="675"/>
    <col min="3047" max="3048" width="3.08984375" style="675" bestFit="1" customWidth="1"/>
    <col min="3049" max="3049" width="4" style="675" bestFit="1" customWidth="1"/>
    <col min="3050" max="3063" width="5.36328125" style="675" customWidth="1"/>
    <col min="3064" max="3065" width="3.08984375" style="675" customWidth="1"/>
    <col min="3066" max="3066" width="4" style="675" customWidth="1"/>
    <col min="3067" max="3072" width="5.36328125" style="675" customWidth="1"/>
    <col min="3073" max="3073" width="5.6328125" style="675" customWidth="1"/>
    <col min="3074" max="3080" width="5.36328125" style="675" customWidth="1"/>
    <col min="3081" max="3081" width="3.7265625" style="675" customWidth="1"/>
    <col min="3082" max="3082" width="3.453125" style="675" customWidth="1"/>
    <col min="3083" max="3083" width="3.90625" style="675" customWidth="1"/>
    <col min="3084" max="3090" width="9.6328125" style="675" customWidth="1"/>
    <col min="3091" max="3092" width="6.90625" style="675" customWidth="1"/>
    <col min="3093" max="3093" width="7.453125" style="675" customWidth="1"/>
    <col min="3094" max="3094" width="10.7265625" style="675" customWidth="1"/>
    <col min="3095" max="3095" width="10.7265625" style="675"/>
    <col min="3096" max="3097" width="10.7265625" style="675" customWidth="1"/>
    <col min="3098" max="3302" width="10.7265625" style="675"/>
    <col min="3303" max="3304" width="3.08984375" style="675" bestFit="1" customWidth="1"/>
    <col min="3305" max="3305" width="4" style="675" bestFit="1" customWidth="1"/>
    <col min="3306" max="3319" width="5.36328125" style="675" customWidth="1"/>
    <col min="3320" max="3321" width="3.08984375" style="675" customWidth="1"/>
    <col min="3322" max="3322" width="4" style="675" customWidth="1"/>
    <col min="3323" max="3328" width="5.36328125" style="675" customWidth="1"/>
    <col min="3329" max="3329" width="5.6328125" style="675" customWidth="1"/>
    <col min="3330" max="3336" width="5.36328125" style="675" customWidth="1"/>
    <col min="3337" max="3337" width="3.7265625" style="675" customWidth="1"/>
    <col min="3338" max="3338" width="3.453125" style="675" customWidth="1"/>
    <col min="3339" max="3339" width="3.90625" style="675" customWidth="1"/>
    <col min="3340" max="3346" width="9.6328125" style="675" customWidth="1"/>
    <col min="3347" max="3348" width="6.90625" style="675" customWidth="1"/>
    <col min="3349" max="3349" width="7.453125" style="675" customWidth="1"/>
    <col min="3350" max="3350" width="10.7265625" style="675" customWidth="1"/>
    <col min="3351" max="3351" width="10.7265625" style="675"/>
    <col min="3352" max="3353" width="10.7265625" style="675" customWidth="1"/>
    <col min="3354" max="3558" width="10.7265625" style="675"/>
    <col min="3559" max="3560" width="3.08984375" style="675" bestFit="1" customWidth="1"/>
    <col min="3561" max="3561" width="4" style="675" bestFit="1" customWidth="1"/>
    <col min="3562" max="3575" width="5.36328125" style="675" customWidth="1"/>
    <col min="3576" max="3577" width="3.08984375" style="675" customWidth="1"/>
    <col min="3578" max="3578" width="4" style="675" customWidth="1"/>
    <col min="3579" max="3584" width="5.36328125" style="675" customWidth="1"/>
    <col min="3585" max="3585" width="5.6328125" style="675" customWidth="1"/>
    <col min="3586" max="3592" width="5.36328125" style="675" customWidth="1"/>
    <col min="3593" max="3593" width="3.7265625" style="675" customWidth="1"/>
    <col min="3594" max="3594" width="3.453125" style="675" customWidth="1"/>
    <col min="3595" max="3595" width="3.90625" style="675" customWidth="1"/>
    <col min="3596" max="3602" width="9.6328125" style="675" customWidth="1"/>
    <col min="3603" max="3604" width="6.90625" style="675" customWidth="1"/>
    <col min="3605" max="3605" width="7.453125" style="675" customWidth="1"/>
    <col min="3606" max="3606" width="10.7265625" style="675" customWidth="1"/>
    <col min="3607" max="3607" width="10.7265625" style="675"/>
    <col min="3608" max="3609" width="10.7265625" style="675" customWidth="1"/>
    <col min="3610" max="3814" width="10.7265625" style="675"/>
    <col min="3815" max="3816" width="3.08984375" style="675" bestFit="1" customWidth="1"/>
    <col min="3817" max="3817" width="4" style="675" bestFit="1" customWidth="1"/>
    <col min="3818" max="3831" width="5.36328125" style="675" customWidth="1"/>
    <col min="3832" max="3833" width="3.08984375" style="675" customWidth="1"/>
    <col min="3834" max="3834" width="4" style="675" customWidth="1"/>
    <col min="3835" max="3840" width="5.36328125" style="675" customWidth="1"/>
    <col min="3841" max="3841" width="5.6328125" style="675" customWidth="1"/>
    <col min="3842" max="3848" width="5.36328125" style="675" customWidth="1"/>
    <col min="3849" max="3849" width="3.7265625" style="675" customWidth="1"/>
    <col min="3850" max="3850" width="3.453125" style="675" customWidth="1"/>
    <col min="3851" max="3851" width="3.90625" style="675" customWidth="1"/>
    <col min="3852" max="3858" width="9.6328125" style="675" customWidth="1"/>
    <col min="3859" max="3860" width="6.90625" style="675" customWidth="1"/>
    <col min="3861" max="3861" width="7.453125" style="675" customWidth="1"/>
    <col min="3862" max="3862" width="10.7265625" style="675" customWidth="1"/>
    <col min="3863" max="3863" width="10.7265625" style="675"/>
    <col min="3864" max="3865" width="10.7265625" style="675" customWidth="1"/>
    <col min="3866" max="4070" width="10.7265625" style="675"/>
    <col min="4071" max="4072" width="3.08984375" style="675" bestFit="1" customWidth="1"/>
    <col min="4073" max="4073" width="4" style="675" bestFit="1" customWidth="1"/>
    <col min="4074" max="4087" width="5.36328125" style="675" customWidth="1"/>
    <col min="4088" max="4089" width="3.08984375" style="675" customWidth="1"/>
    <col min="4090" max="4090" width="4" style="675" customWidth="1"/>
    <col min="4091" max="4096" width="5.36328125" style="675" customWidth="1"/>
    <col min="4097" max="4097" width="5.6328125" style="675" customWidth="1"/>
    <col min="4098" max="4104" width="5.36328125" style="675" customWidth="1"/>
    <col min="4105" max="4105" width="3.7265625" style="675" customWidth="1"/>
    <col min="4106" max="4106" width="3.453125" style="675" customWidth="1"/>
    <col min="4107" max="4107" width="3.90625" style="675" customWidth="1"/>
    <col min="4108" max="4114" width="9.6328125" style="675" customWidth="1"/>
    <col min="4115" max="4116" width="6.90625" style="675" customWidth="1"/>
    <col min="4117" max="4117" width="7.453125" style="675" customWidth="1"/>
    <col min="4118" max="4118" width="10.7265625" style="675" customWidth="1"/>
    <col min="4119" max="4119" width="10.7265625" style="675"/>
    <col min="4120" max="4121" width="10.7265625" style="675" customWidth="1"/>
    <col min="4122" max="4326" width="10.7265625" style="675"/>
    <col min="4327" max="4328" width="3.08984375" style="675" bestFit="1" customWidth="1"/>
    <col min="4329" max="4329" width="4" style="675" bestFit="1" customWidth="1"/>
    <col min="4330" max="4343" width="5.36328125" style="675" customWidth="1"/>
    <col min="4344" max="4345" width="3.08984375" style="675" customWidth="1"/>
    <col min="4346" max="4346" width="4" style="675" customWidth="1"/>
    <col min="4347" max="4352" width="5.36328125" style="675" customWidth="1"/>
    <col min="4353" max="4353" width="5.6328125" style="675" customWidth="1"/>
    <col min="4354" max="4360" width="5.36328125" style="675" customWidth="1"/>
    <col min="4361" max="4361" width="3.7265625" style="675" customWidth="1"/>
    <col min="4362" max="4362" width="3.453125" style="675" customWidth="1"/>
    <col min="4363" max="4363" width="3.90625" style="675" customWidth="1"/>
    <col min="4364" max="4370" width="9.6328125" style="675" customWidth="1"/>
    <col min="4371" max="4372" width="6.90625" style="675" customWidth="1"/>
    <col min="4373" max="4373" width="7.453125" style="675" customWidth="1"/>
    <col min="4374" max="4374" width="10.7265625" style="675" customWidth="1"/>
    <col min="4375" max="4375" width="10.7265625" style="675"/>
    <col min="4376" max="4377" width="10.7265625" style="675" customWidth="1"/>
    <col min="4378" max="4582" width="10.7265625" style="675"/>
    <col min="4583" max="4584" width="3.08984375" style="675" bestFit="1" customWidth="1"/>
    <col min="4585" max="4585" width="4" style="675" bestFit="1" customWidth="1"/>
    <col min="4586" max="4599" width="5.36328125" style="675" customWidth="1"/>
    <col min="4600" max="4601" width="3.08984375" style="675" customWidth="1"/>
    <col min="4602" max="4602" width="4" style="675" customWidth="1"/>
    <col min="4603" max="4608" width="5.36328125" style="675" customWidth="1"/>
    <col min="4609" max="4609" width="5.6328125" style="675" customWidth="1"/>
    <col min="4610" max="4616" width="5.36328125" style="675" customWidth="1"/>
    <col min="4617" max="4617" width="3.7265625" style="675" customWidth="1"/>
    <col min="4618" max="4618" width="3.453125" style="675" customWidth="1"/>
    <col min="4619" max="4619" width="3.90625" style="675" customWidth="1"/>
    <col min="4620" max="4626" width="9.6328125" style="675" customWidth="1"/>
    <col min="4627" max="4628" width="6.90625" style="675" customWidth="1"/>
    <col min="4629" max="4629" width="7.453125" style="675" customWidth="1"/>
    <col min="4630" max="4630" width="10.7265625" style="675" customWidth="1"/>
    <col min="4631" max="4631" width="10.7265625" style="675"/>
    <col min="4632" max="4633" width="10.7265625" style="675" customWidth="1"/>
    <col min="4634" max="4838" width="10.7265625" style="675"/>
    <col min="4839" max="4840" width="3.08984375" style="675" bestFit="1" customWidth="1"/>
    <col min="4841" max="4841" width="4" style="675" bestFit="1" customWidth="1"/>
    <col min="4842" max="4855" width="5.36328125" style="675" customWidth="1"/>
    <col min="4856" max="4857" width="3.08984375" style="675" customWidth="1"/>
    <col min="4858" max="4858" width="4" style="675" customWidth="1"/>
    <col min="4859" max="4864" width="5.36328125" style="675" customWidth="1"/>
    <col min="4865" max="4865" width="5.6328125" style="675" customWidth="1"/>
    <col min="4866" max="4872" width="5.36328125" style="675" customWidth="1"/>
    <col min="4873" max="4873" width="3.7265625" style="675" customWidth="1"/>
    <col min="4874" max="4874" width="3.453125" style="675" customWidth="1"/>
    <col min="4875" max="4875" width="3.90625" style="675" customWidth="1"/>
    <col min="4876" max="4882" width="9.6328125" style="675" customWidth="1"/>
    <col min="4883" max="4884" width="6.90625" style="675" customWidth="1"/>
    <col min="4885" max="4885" width="7.453125" style="675" customWidth="1"/>
    <col min="4886" max="4886" width="10.7265625" style="675" customWidth="1"/>
    <col min="4887" max="4887" width="10.7265625" style="675"/>
    <col min="4888" max="4889" width="10.7265625" style="675" customWidth="1"/>
    <col min="4890" max="5094" width="10.7265625" style="675"/>
    <col min="5095" max="5096" width="3.08984375" style="675" bestFit="1" customWidth="1"/>
    <col min="5097" max="5097" width="4" style="675" bestFit="1" customWidth="1"/>
    <col min="5098" max="5111" width="5.36328125" style="675" customWidth="1"/>
    <col min="5112" max="5113" width="3.08984375" style="675" customWidth="1"/>
    <col min="5114" max="5114" width="4" style="675" customWidth="1"/>
    <col min="5115" max="5120" width="5.36328125" style="675" customWidth="1"/>
    <col min="5121" max="5121" width="5.6328125" style="675" customWidth="1"/>
    <col min="5122" max="5128" width="5.36328125" style="675" customWidth="1"/>
    <col min="5129" max="5129" width="3.7265625" style="675" customWidth="1"/>
    <col min="5130" max="5130" width="3.453125" style="675" customWidth="1"/>
    <col min="5131" max="5131" width="3.90625" style="675" customWidth="1"/>
    <col min="5132" max="5138" width="9.6328125" style="675" customWidth="1"/>
    <col min="5139" max="5140" width="6.90625" style="675" customWidth="1"/>
    <col min="5141" max="5141" width="7.453125" style="675" customWidth="1"/>
    <col min="5142" max="5142" width="10.7265625" style="675" customWidth="1"/>
    <col min="5143" max="5143" width="10.7265625" style="675"/>
    <col min="5144" max="5145" width="10.7265625" style="675" customWidth="1"/>
    <col min="5146" max="5350" width="10.7265625" style="675"/>
    <col min="5351" max="5352" width="3.08984375" style="675" bestFit="1" customWidth="1"/>
    <col min="5353" max="5353" width="4" style="675" bestFit="1" customWidth="1"/>
    <col min="5354" max="5367" width="5.36328125" style="675" customWidth="1"/>
    <col min="5368" max="5369" width="3.08984375" style="675" customWidth="1"/>
    <col min="5370" max="5370" width="4" style="675" customWidth="1"/>
    <col min="5371" max="5376" width="5.36328125" style="675" customWidth="1"/>
    <col min="5377" max="5377" width="5.6328125" style="675" customWidth="1"/>
    <col min="5378" max="5384" width="5.36328125" style="675" customWidth="1"/>
    <col min="5385" max="5385" width="3.7265625" style="675" customWidth="1"/>
    <col min="5386" max="5386" width="3.453125" style="675" customWidth="1"/>
    <col min="5387" max="5387" width="3.90625" style="675" customWidth="1"/>
    <col min="5388" max="5394" width="9.6328125" style="675" customWidth="1"/>
    <col min="5395" max="5396" width="6.90625" style="675" customWidth="1"/>
    <col min="5397" max="5397" width="7.453125" style="675" customWidth="1"/>
    <col min="5398" max="5398" width="10.7265625" style="675" customWidth="1"/>
    <col min="5399" max="5399" width="10.7265625" style="675"/>
    <col min="5400" max="5401" width="10.7265625" style="675" customWidth="1"/>
    <col min="5402" max="5606" width="10.7265625" style="675"/>
    <col min="5607" max="5608" width="3.08984375" style="675" bestFit="1" customWidth="1"/>
    <col min="5609" max="5609" width="4" style="675" bestFit="1" customWidth="1"/>
    <col min="5610" max="5623" width="5.36328125" style="675" customWidth="1"/>
    <col min="5624" max="5625" width="3.08984375" style="675" customWidth="1"/>
    <col min="5626" max="5626" width="4" style="675" customWidth="1"/>
    <col min="5627" max="5632" width="5.36328125" style="675" customWidth="1"/>
    <col min="5633" max="5633" width="5.6328125" style="675" customWidth="1"/>
    <col min="5634" max="5640" width="5.36328125" style="675" customWidth="1"/>
    <col min="5641" max="5641" width="3.7265625" style="675" customWidth="1"/>
    <col min="5642" max="5642" width="3.453125" style="675" customWidth="1"/>
    <col min="5643" max="5643" width="3.90625" style="675" customWidth="1"/>
    <col min="5644" max="5650" width="9.6328125" style="675" customWidth="1"/>
    <col min="5651" max="5652" width="6.90625" style="675" customWidth="1"/>
    <col min="5653" max="5653" width="7.453125" style="675" customWidth="1"/>
    <col min="5654" max="5654" width="10.7265625" style="675" customWidth="1"/>
    <col min="5655" max="5655" width="10.7265625" style="675"/>
    <col min="5656" max="5657" width="10.7265625" style="675" customWidth="1"/>
    <col min="5658" max="5862" width="10.7265625" style="675"/>
    <col min="5863" max="5864" width="3.08984375" style="675" bestFit="1" customWidth="1"/>
    <col min="5865" max="5865" width="4" style="675" bestFit="1" customWidth="1"/>
    <col min="5866" max="5879" width="5.36328125" style="675" customWidth="1"/>
    <col min="5880" max="5881" width="3.08984375" style="675" customWidth="1"/>
    <col min="5882" max="5882" width="4" style="675" customWidth="1"/>
    <col min="5883" max="5888" width="5.36328125" style="675" customWidth="1"/>
    <col min="5889" max="5889" width="5.6328125" style="675" customWidth="1"/>
    <col min="5890" max="5896" width="5.36328125" style="675" customWidth="1"/>
    <col min="5897" max="5897" width="3.7265625" style="675" customWidth="1"/>
    <col min="5898" max="5898" width="3.453125" style="675" customWidth="1"/>
    <col min="5899" max="5899" width="3.90625" style="675" customWidth="1"/>
    <col min="5900" max="5906" width="9.6328125" style="675" customWidth="1"/>
    <col min="5907" max="5908" width="6.90625" style="675" customWidth="1"/>
    <col min="5909" max="5909" width="7.453125" style="675" customWidth="1"/>
    <col min="5910" max="5910" width="10.7265625" style="675" customWidth="1"/>
    <col min="5911" max="5911" width="10.7265625" style="675"/>
    <col min="5912" max="5913" width="10.7265625" style="675" customWidth="1"/>
    <col min="5914" max="6118" width="10.7265625" style="675"/>
    <col min="6119" max="6120" width="3.08984375" style="675" bestFit="1" customWidth="1"/>
    <col min="6121" max="6121" width="4" style="675" bestFit="1" customWidth="1"/>
    <col min="6122" max="6135" width="5.36328125" style="675" customWidth="1"/>
    <col min="6136" max="6137" width="3.08984375" style="675" customWidth="1"/>
    <col min="6138" max="6138" width="4" style="675" customWidth="1"/>
    <col min="6139" max="6144" width="5.36328125" style="675" customWidth="1"/>
    <col min="6145" max="6145" width="5.6328125" style="675" customWidth="1"/>
    <col min="6146" max="6152" width="5.36328125" style="675" customWidth="1"/>
    <col min="6153" max="6153" width="3.7265625" style="675" customWidth="1"/>
    <col min="6154" max="6154" width="3.453125" style="675" customWidth="1"/>
    <col min="6155" max="6155" width="3.90625" style="675" customWidth="1"/>
    <col min="6156" max="6162" width="9.6328125" style="675" customWidth="1"/>
    <col min="6163" max="6164" width="6.90625" style="675" customWidth="1"/>
    <col min="6165" max="6165" width="7.453125" style="675" customWidth="1"/>
    <col min="6166" max="6166" width="10.7265625" style="675" customWidth="1"/>
    <col min="6167" max="6167" width="10.7265625" style="675"/>
    <col min="6168" max="6169" width="10.7265625" style="675" customWidth="1"/>
    <col min="6170" max="6374" width="10.7265625" style="675"/>
    <col min="6375" max="6376" width="3.08984375" style="675" bestFit="1" customWidth="1"/>
    <col min="6377" max="6377" width="4" style="675" bestFit="1" customWidth="1"/>
    <col min="6378" max="6391" width="5.36328125" style="675" customWidth="1"/>
    <col min="6392" max="6393" width="3.08984375" style="675" customWidth="1"/>
    <col min="6394" max="6394" width="4" style="675" customWidth="1"/>
    <col min="6395" max="6400" width="5.36328125" style="675" customWidth="1"/>
    <col min="6401" max="6401" width="5.6328125" style="675" customWidth="1"/>
    <col min="6402" max="6408" width="5.36328125" style="675" customWidth="1"/>
    <col min="6409" max="6409" width="3.7265625" style="675" customWidth="1"/>
    <col min="6410" max="6410" width="3.453125" style="675" customWidth="1"/>
    <col min="6411" max="6411" width="3.90625" style="675" customWidth="1"/>
    <col min="6412" max="6418" width="9.6328125" style="675" customWidth="1"/>
    <col min="6419" max="6420" width="6.90625" style="675" customWidth="1"/>
    <col min="6421" max="6421" width="7.453125" style="675" customWidth="1"/>
    <col min="6422" max="6422" width="10.7265625" style="675" customWidth="1"/>
    <col min="6423" max="6423" width="10.7265625" style="675"/>
    <col min="6424" max="6425" width="10.7265625" style="675" customWidth="1"/>
    <col min="6426" max="6630" width="10.7265625" style="675"/>
    <col min="6631" max="6632" width="3.08984375" style="675" bestFit="1" customWidth="1"/>
    <col min="6633" max="6633" width="4" style="675" bestFit="1" customWidth="1"/>
    <col min="6634" max="6647" width="5.36328125" style="675" customWidth="1"/>
    <col min="6648" max="6649" width="3.08984375" style="675" customWidth="1"/>
    <col min="6650" max="6650" width="4" style="675" customWidth="1"/>
    <col min="6651" max="6656" width="5.36328125" style="675" customWidth="1"/>
    <col min="6657" max="6657" width="5.6328125" style="675" customWidth="1"/>
    <col min="6658" max="6664" width="5.36328125" style="675" customWidth="1"/>
    <col min="6665" max="6665" width="3.7265625" style="675" customWidth="1"/>
    <col min="6666" max="6666" width="3.453125" style="675" customWidth="1"/>
    <col min="6667" max="6667" width="3.90625" style="675" customWidth="1"/>
    <col min="6668" max="6674" width="9.6328125" style="675" customWidth="1"/>
    <col min="6675" max="6676" width="6.90625" style="675" customWidth="1"/>
    <col min="6677" max="6677" width="7.453125" style="675" customWidth="1"/>
    <col min="6678" max="6678" width="10.7265625" style="675" customWidth="1"/>
    <col min="6679" max="6679" width="10.7265625" style="675"/>
    <col min="6680" max="6681" width="10.7265625" style="675" customWidth="1"/>
    <col min="6682" max="6886" width="10.7265625" style="675"/>
    <col min="6887" max="6888" width="3.08984375" style="675" bestFit="1" customWidth="1"/>
    <col min="6889" max="6889" width="4" style="675" bestFit="1" customWidth="1"/>
    <col min="6890" max="6903" width="5.36328125" style="675" customWidth="1"/>
    <col min="6904" max="6905" width="3.08984375" style="675" customWidth="1"/>
    <col min="6906" max="6906" width="4" style="675" customWidth="1"/>
    <col min="6907" max="6912" width="5.36328125" style="675" customWidth="1"/>
    <col min="6913" max="6913" width="5.6328125" style="675" customWidth="1"/>
    <col min="6914" max="6920" width="5.36328125" style="675" customWidth="1"/>
    <col min="6921" max="6921" width="3.7265625" style="675" customWidth="1"/>
    <col min="6922" max="6922" width="3.453125" style="675" customWidth="1"/>
    <col min="6923" max="6923" width="3.90625" style="675" customWidth="1"/>
    <col min="6924" max="6930" width="9.6328125" style="675" customWidth="1"/>
    <col min="6931" max="6932" width="6.90625" style="675" customWidth="1"/>
    <col min="6933" max="6933" width="7.453125" style="675" customWidth="1"/>
    <col min="6934" max="6934" width="10.7265625" style="675" customWidth="1"/>
    <col min="6935" max="6935" width="10.7265625" style="675"/>
    <col min="6936" max="6937" width="10.7265625" style="675" customWidth="1"/>
    <col min="6938" max="7142" width="10.7265625" style="675"/>
    <col min="7143" max="7144" width="3.08984375" style="675" bestFit="1" customWidth="1"/>
    <col min="7145" max="7145" width="4" style="675" bestFit="1" customWidth="1"/>
    <col min="7146" max="7159" width="5.36328125" style="675" customWidth="1"/>
    <col min="7160" max="7161" width="3.08984375" style="675" customWidth="1"/>
    <col min="7162" max="7162" width="4" style="675" customWidth="1"/>
    <col min="7163" max="7168" width="5.36328125" style="675" customWidth="1"/>
    <col min="7169" max="7169" width="5.6328125" style="675" customWidth="1"/>
    <col min="7170" max="7176" width="5.36328125" style="675" customWidth="1"/>
    <col min="7177" max="7177" width="3.7265625" style="675" customWidth="1"/>
    <col min="7178" max="7178" width="3.453125" style="675" customWidth="1"/>
    <col min="7179" max="7179" width="3.90625" style="675" customWidth="1"/>
    <col min="7180" max="7186" width="9.6328125" style="675" customWidth="1"/>
    <col min="7187" max="7188" width="6.90625" style="675" customWidth="1"/>
    <col min="7189" max="7189" width="7.453125" style="675" customWidth="1"/>
    <col min="7190" max="7190" width="10.7265625" style="675" customWidth="1"/>
    <col min="7191" max="7191" width="10.7265625" style="675"/>
    <col min="7192" max="7193" width="10.7265625" style="675" customWidth="1"/>
    <col min="7194" max="7398" width="10.7265625" style="675"/>
    <col min="7399" max="7400" width="3.08984375" style="675" bestFit="1" customWidth="1"/>
    <col min="7401" max="7401" width="4" style="675" bestFit="1" customWidth="1"/>
    <col min="7402" max="7415" width="5.36328125" style="675" customWidth="1"/>
    <col min="7416" max="7417" width="3.08984375" style="675" customWidth="1"/>
    <col min="7418" max="7418" width="4" style="675" customWidth="1"/>
    <col min="7419" max="7424" width="5.36328125" style="675" customWidth="1"/>
    <col min="7425" max="7425" width="5.6328125" style="675" customWidth="1"/>
    <col min="7426" max="7432" width="5.36328125" style="675" customWidth="1"/>
    <col min="7433" max="7433" width="3.7265625" style="675" customWidth="1"/>
    <col min="7434" max="7434" width="3.453125" style="675" customWidth="1"/>
    <col min="7435" max="7435" width="3.90625" style="675" customWidth="1"/>
    <col min="7436" max="7442" width="9.6328125" style="675" customWidth="1"/>
    <col min="7443" max="7444" width="6.90625" style="675" customWidth="1"/>
    <col min="7445" max="7445" width="7.453125" style="675" customWidth="1"/>
    <col min="7446" max="7446" width="10.7265625" style="675" customWidth="1"/>
    <col min="7447" max="7447" width="10.7265625" style="675"/>
    <col min="7448" max="7449" width="10.7265625" style="675" customWidth="1"/>
    <col min="7450" max="7654" width="10.7265625" style="675"/>
    <col min="7655" max="7656" width="3.08984375" style="675" bestFit="1" customWidth="1"/>
    <col min="7657" max="7657" width="4" style="675" bestFit="1" customWidth="1"/>
    <col min="7658" max="7671" width="5.36328125" style="675" customWidth="1"/>
    <col min="7672" max="7673" width="3.08984375" style="675" customWidth="1"/>
    <col min="7674" max="7674" width="4" style="675" customWidth="1"/>
    <col min="7675" max="7680" width="5.36328125" style="675" customWidth="1"/>
    <col min="7681" max="7681" width="5.6328125" style="675" customWidth="1"/>
    <col min="7682" max="7688" width="5.36328125" style="675" customWidth="1"/>
    <col min="7689" max="7689" width="3.7265625" style="675" customWidth="1"/>
    <col min="7690" max="7690" width="3.453125" style="675" customWidth="1"/>
    <col min="7691" max="7691" width="3.90625" style="675" customWidth="1"/>
    <col min="7692" max="7698" width="9.6328125" style="675" customWidth="1"/>
    <col min="7699" max="7700" width="6.90625" style="675" customWidth="1"/>
    <col min="7701" max="7701" width="7.453125" style="675" customWidth="1"/>
    <col min="7702" max="7702" width="10.7265625" style="675" customWidth="1"/>
    <col min="7703" max="7703" width="10.7265625" style="675"/>
    <col min="7704" max="7705" width="10.7265625" style="675" customWidth="1"/>
    <col min="7706" max="7910" width="10.7265625" style="675"/>
    <col min="7911" max="7912" width="3.08984375" style="675" bestFit="1" customWidth="1"/>
    <col min="7913" max="7913" width="4" style="675" bestFit="1" customWidth="1"/>
    <col min="7914" max="7927" width="5.36328125" style="675" customWidth="1"/>
    <col min="7928" max="7929" width="3.08984375" style="675" customWidth="1"/>
    <col min="7930" max="7930" width="4" style="675" customWidth="1"/>
    <col min="7931" max="7936" width="5.36328125" style="675" customWidth="1"/>
    <col min="7937" max="7937" width="5.6328125" style="675" customWidth="1"/>
    <col min="7938" max="7944" width="5.36328125" style="675" customWidth="1"/>
    <col min="7945" max="7945" width="3.7265625" style="675" customWidth="1"/>
    <col min="7946" max="7946" width="3.453125" style="675" customWidth="1"/>
    <col min="7947" max="7947" width="3.90625" style="675" customWidth="1"/>
    <col min="7948" max="7954" width="9.6328125" style="675" customWidth="1"/>
    <col min="7955" max="7956" width="6.90625" style="675" customWidth="1"/>
    <col min="7957" max="7957" width="7.453125" style="675" customWidth="1"/>
    <col min="7958" max="7958" width="10.7265625" style="675" customWidth="1"/>
    <col min="7959" max="7959" width="10.7265625" style="675"/>
    <col min="7960" max="7961" width="10.7265625" style="675" customWidth="1"/>
    <col min="7962" max="8166" width="10.7265625" style="675"/>
    <col min="8167" max="8168" width="3.08984375" style="675" bestFit="1" customWidth="1"/>
    <col min="8169" max="8169" width="4" style="675" bestFit="1" customWidth="1"/>
    <col min="8170" max="8183" width="5.36328125" style="675" customWidth="1"/>
    <col min="8184" max="8185" width="3.08984375" style="675" customWidth="1"/>
    <col min="8186" max="8186" width="4" style="675" customWidth="1"/>
    <col min="8187" max="8192" width="5.36328125" style="675" customWidth="1"/>
    <col min="8193" max="8193" width="5.6328125" style="675" customWidth="1"/>
    <col min="8194" max="8200" width="5.36328125" style="675" customWidth="1"/>
    <col min="8201" max="8201" width="3.7265625" style="675" customWidth="1"/>
    <col min="8202" max="8202" width="3.453125" style="675" customWidth="1"/>
    <col min="8203" max="8203" width="3.90625" style="675" customWidth="1"/>
    <col min="8204" max="8210" width="9.6328125" style="675" customWidth="1"/>
    <col min="8211" max="8212" width="6.90625" style="675" customWidth="1"/>
    <col min="8213" max="8213" width="7.453125" style="675" customWidth="1"/>
    <col min="8214" max="8214" width="10.7265625" style="675" customWidth="1"/>
    <col min="8215" max="8215" width="10.7265625" style="675"/>
    <col min="8216" max="8217" width="10.7265625" style="675" customWidth="1"/>
    <col min="8218" max="8422" width="10.7265625" style="675"/>
    <col min="8423" max="8424" width="3.08984375" style="675" bestFit="1" customWidth="1"/>
    <col min="8425" max="8425" width="4" style="675" bestFit="1" customWidth="1"/>
    <col min="8426" max="8439" width="5.36328125" style="675" customWidth="1"/>
    <col min="8440" max="8441" width="3.08984375" style="675" customWidth="1"/>
    <col min="8442" max="8442" width="4" style="675" customWidth="1"/>
    <col min="8443" max="8448" width="5.36328125" style="675" customWidth="1"/>
    <col min="8449" max="8449" width="5.6328125" style="675" customWidth="1"/>
    <col min="8450" max="8456" width="5.36328125" style="675" customWidth="1"/>
    <col min="8457" max="8457" width="3.7265625" style="675" customWidth="1"/>
    <col min="8458" max="8458" width="3.453125" style="675" customWidth="1"/>
    <col min="8459" max="8459" width="3.90625" style="675" customWidth="1"/>
    <col min="8460" max="8466" width="9.6328125" style="675" customWidth="1"/>
    <col min="8467" max="8468" width="6.90625" style="675" customWidth="1"/>
    <col min="8469" max="8469" width="7.453125" style="675" customWidth="1"/>
    <col min="8470" max="8470" width="10.7265625" style="675" customWidth="1"/>
    <col min="8471" max="8471" width="10.7265625" style="675"/>
    <col min="8472" max="8473" width="10.7265625" style="675" customWidth="1"/>
    <col min="8474" max="8678" width="10.7265625" style="675"/>
    <col min="8679" max="8680" width="3.08984375" style="675" bestFit="1" customWidth="1"/>
    <col min="8681" max="8681" width="4" style="675" bestFit="1" customWidth="1"/>
    <col min="8682" max="8695" width="5.36328125" style="675" customWidth="1"/>
    <col min="8696" max="8697" width="3.08984375" style="675" customWidth="1"/>
    <col min="8698" max="8698" width="4" style="675" customWidth="1"/>
    <col min="8699" max="8704" width="5.36328125" style="675" customWidth="1"/>
    <col min="8705" max="8705" width="5.6328125" style="675" customWidth="1"/>
    <col min="8706" max="8712" width="5.36328125" style="675" customWidth="1"/>
    <col min="8713" max="8713" width="3.7265625" style="675" customWidth="1"/>
    <col min="8714" max="8714" width="3.453125" style="675" customWidth="1"/>
    <col min="8715" max="8715" width="3.90625" style="675" customWidth="1"/>
    <col min="8716" max="8722" width="9.6328125" style="675" customWidth="1"/>
    <col min="8723" max="8724" width="6.90625" style="675" customWidth="1"/>
    <col min="8725" max="8725" width="7.453125" style="675" customWidth="1"/>
    <col min="8726" max="8726" width="10.7265625" style="675" customWidth="1"/>
    <col min="8727" max="8727" width="10.7265625" style="675"/>
    <col min="8728" max="8729" width="10.7265625" style="675" customWidth="1"/>
    <col min="8730" max="8934" width="10.7265625" style="675"/>
    <col min="8935" max="8936" width="3.08984375" style="675" bestFit="1" customWidth="1"/>
    <col min="8937" max="8937" width="4" style="675" bestFit="1" customWidth="1"/>
    <col min="8938" max="8951" width="5.36328125" style="675" customWidth="1"/>
    <col min="8952" max="8953" width="3.08984375" style="675" customWidth="1"/>
    <col min="8954" max="8954" width="4" style="675" customWidth="1"/>
    <col min="8955" max="8960" width="5.36328125" style="675" customWidth="1"/>
    <col min="8961" max="8961" width="5.6328125" style="675" customWidth="1"/>
    <col min="8962" max="8968" width="5.36328125" style="675" customWidth="1"/>
    <col min="8969" max="8969" width="3.7265625" style="675" customWidth="1"/>
    <col min="8970" max="8970" width="3.453125" style="675" customWidth="1"/>
    <col min="8971" max="8971" width="3.90625" style="675" customWidth="1"/>
    <col min="8972" max="8978" width="9.6328125" style="675" customWidth="1"/>
    <col min="8979" max="8980" width="6.90625" style="675" customWidth="1"/>
    <col min="8981" max="8981" width="7.453125" style="675" customWidth="1"/>
    <col min="8982" max="8982" width="10.7265625" style="675" customWidth="1"/>
    <col min="8983" max="8983" width="10.7265625" style="675"/>
    <col min="8984" max="8985" width="10.7265625" style="675" customWidth="1"/>
    <col min="8986" max="9190" width="10.7265625" style="675"/>
    <col min="9191" max="9192" width="3.08984375" style="675" bestFit="1" customWidth="1"/>
    <col min="9193" max="9193" width="4" style="675" bestFit="1" customWidth="1"/>
    <col min="9194" max="9207" width="5.36328125" style="675" customWidth="1"/>
    <col min="9208" max="9209" width="3.08984375" style="675" customWidth="1"/>
    <col min="9210" max="9210" width="4" style="675" customWidth="1"/>
    <col min="9211" max="9216" width="5.36328125" style="675" customWidth="1"/>
    <col min="9217" max="9217" width="5.6328125" style="675" customWidth="1"/>
    <col min="9218" max="9224" width="5.36328125" style="675" customWidth="1"/>
    <col min="9225" max="9225" width="3.7265625" style="675" customWidth="1"/>
    <col min="9226" max="9226" width="3.453125" style="675" customWidth="1"/>
    <col min="9227" max="9227" width="3.90625" style="675" customWidth="1"/>
    <col min="9228" max="9234" width="9.6328125" style="675" customWidth="1"/>
    <col min="9235" max="9236" width="6.90625" style="675" customWidth="1"/>
    <col min="9237" max="9237" width="7.453125" style="675" customWidth="1"/>
    <col min="9238" max="9238" width="10.7265625" style="675" customWidth="1"/>
    <col min="9239" max="9239" width="10.7265625" style="675"/>
    <col min="9240" max="9241" width="10.7265625" style="675" customWidth="1"/>
    <col min="9242" max="9446" width="10.7265625" style="675"/>
    <col min="9447" max="9448" width="3.08984375" style="675" bestFit="1" customWidth="1"/>
    <col min="9449" max="9449" width="4" style="675" bestFit="1" customWidth="1"/>
    <col min="9450" max="9463" width="5.36328125" style="675" customWidth="1"/>
    <col min="9464" max="9465" width="3.08984375" style="675" customWidth="1"/>
    <col min="9466" max="9466" width="4" style="675" customWidth="1"/>
    <col min="9467" max="9472" width="5.36328125" style="675" customWidth="1"/>
    <col min="9473" max="9473" width="5.6328125" style="675" customWidth="1"/>
    <col min="9474" max="9480" width="5.36328125" style="675" customWidth="1"/>
    <col min="9481" max="9481" width="3.7265625" style="675" customWidth="1"/>
    <col min="9482" max="9482" width="3.453125" style="675" customWidth="1"/>
    <col min="9483" max="9483" width="3.90625" style="675" customWidth="1"/>
    <col min="9484" max="9490" width="9.6328125" style="675" customWidth="1"/>
    <col min="9491" max="9492" width="6.90625" style="675" customWidth="1"/>
    <col min="9493" max="9493" width="7.453125" style="675" customWidth="1"/>
    <col min="9494" max="9494" width="10.7265625" style="675" customWidth="1"/>
    <col min="9495" max="9495" width="10.7265625" style="675"/>
    <col min="9496" max="9497" width="10.7265625" style="675" customWidth="1"/>
    <col min="9498" max="9702" width="10.7265625" style="675"/>
    <col min="9703" max="9704" width="3.08984375" style="675" bestFit="1" customWidth="1"/>
    <col min="9705" max="9705" width="4" style="675" bestFit="1" customWidth="1"/>
    <col min="9706" max="9719" width="5.36328125" style="675" customWidth="1"/>
    <col min="9720" max="9721" width="3.08984375" style="675" customWidth="1"/>
    <col min="9722" max="9722" width="4" style="675" customWidth="1"/>
    <col min="9723" max="9728" width="5.36328125" style="675" customWidth="1"/>
    <col min="9729" max="9729" width="5.6328125" style="675" customWidth="1"/>
    <col min="9730" max="9736" width="5.36328125" style="675" customWidth="1"/>
    <col min="9737" max="9737" width="3.7265625" style="675" customWidth="1"/>
    <col min="9738" max="9738" width="3.453125" style="675" customWidth="1"/>
    <col min="9739" max="9739" width="3.90625" style="675" customWidth="1"/>
    <col min="9740" max="9746" width="9.6328125" style="675" customWidth="1"/>
    <col min="9747" max="9748" width="6.90625" style="675" customWidth="1"/>
    <col min="9749" max="9749" width="7.453125" style="675" customWidth="1"/>
    <col min="9750" max="9750" width="10.7265625" style="675" customWidth="1"/>
    <col min="9751" max="9751" width="10.7265625" style="675"/>
    <col min="9752" max="9753" width="10.7265625" style="675" customWidth="1"/>
    <col min="9754" max="9958" width="10.7265625" style="675"/>
    <col min="9959" max="9960" width="3.08984375" style="675" bestFit="1" customWidth="1"/>
    <col min="9961" max="9961" width="4" style="675" bestFit="1" customWidth="1"/>
    <col min="9962" max="9975" width="5.36328125" style="675" customWidth="1"/>
    <col min="9976" max="9977" width="3.08984375" style="675" customWidth="1"/>
    <col min="9978" max="9978" width="4" style="675" customWidth="1"/>
    <col min="9979" max="9984" width="5.36328125" style="675" customWidth="1"/>
    <col min="9985" max="9985" width="5.6328125" style="675" customWidth="1"/>
    <col min="9986" max="9992" width="5.36328125" style="675" customWidth="1"/>
    <col min="9993" max="9993" width="3.7265625" style="675" customWidth="1"/>
    <col min="9994" max="9994" width="3.453125" style="675" customWidth="1"/>
    <col min="9995" max="9995" width="3.90625" style="675" customWidth="1"/>
    <col min="9996" max="10002" width="9.6328125" style="675" customWidth="1"/>
    <col min="10003" max="10004" width="6.90625" style="675" customWidth="1"/>
    <col min="10005" max="10005" width="7.453125" style="675" customWidth="1"/>
    <col min="10006" max="10006" width="10.7265625" style="675" customWidth="1"/>
    <col min="10007" max="10007" width="10.7265625" style="675"/>
    <col min="10008" max="10009" width="10.7265625" style="675" customWidth="1"/>
    <col min="10010" max="10214" width="10.7265625" style="675"/>
    <col min="10215" max="10216" width="3.08984375" style="675" bestFit="1" customWidth="1"/>
    <col min="10217" max="10217" width="4" style="675" bestFit="1" customWidth="1"/>
    <col min="10218" max="10231" width="5.36328125" style="675" customWidth="1"/>
    <col min="10232" max="10233" width="3.08984375" style="675" customWidth="1"/>
    <col min="10234" max="10234" width="4" style="675" customWidth="1"/>
    <col min="10235" max="10240" width="5.36328125" style="675" customWidth="1"/>
    <col min="10241" max="10241" width="5.6328125" style="675" customWidth="1"/>
    <col min="10242" max="10248" width="5.36328125" style="675" customWidth="1"/>
    <col min="10249" max="10249" width="3.7265625" style="675" customWidth="1"/>
    <col min="10250" max="10250" width="3.453125" style="675" customWidth="1"/>
    <col min="10251" max="10251" width="3.90625" style="675" customWidth="1"/>
    <col min="10252" max="10258" width="9.6328125" style="675" customWidth="1"/>
    <col min="10259" max="10260" width="6.90625" style="675" customWidth="1"/>
    <col min="10261" max="10261" width="7.453125" style="675" customWidth="1"/>
    <col min="10262" max="10262" width="10.7265625" style="675" customWidth="1"/>
    <col min="10263" max="10263" width="10.7265625" style="675"/>
    <col min="10264" max="10265" width="10.7265625" style="675" customWidth="1"/>
    <col min="10266" max="10470" width="10.7265625" style="675"/>
    <col min="10471" max="10472" width="3.08984375" style="675" bestFit="1" customWidth="1"/>
    <col min="10473" max="10473" width="4" style="675" bestFit="1" customWidth="1"/>
    <col min="10474" max="10487" width="5.36328125" style="675" customWidth="1"/>
    <col min="10488" max="10489" width="3.08984375" style="675" customWidth="1"/>
    <col min="10490" max="10490" width="4" style="675" customWidth="1"/>
    <col min="10491" max="10496" width="5.36328125" style="675" customWidth="1"/>
    <col min="10497" max="10497" width="5.6328125" style="675" customWidth="1"/>
    <col min="10498" max="10504" width="5.36328125" style="675" customWidth="1"/>
    <col min="10505" max="10505" width="3.7265625" style="675" customWidth="1"/>
    <col min="10506" max="10506" width="3.453125" style="675" customWidth="1"/>
    <col min="10507" max="10507" width="3.90625" style="675" customWidth="1"/>
    <col min="10508" max="10514" width="9.6328125" style="675" customWidth="1"/>
    <col min="10515" max="10516" width="6.90625" style="675" customWidth="1"/>
    <col min="10517" max="10517" width="7.453125" style="675" customWidth="1"/>
    <col min="10518" max="10518" width="10.7265625" style="675" customWidth="1"/>
    <col min="10519" max="10519" width="10.7265625" style="675"/>
    <col min="10520" max="10521" width="10.7265625" style="675" customWidth="1"/>
    <col min="10522" max="10726" width="10.7265625" style="675"/>
    <col min="10727" max="10728" width="3.08984375" style="675" bestFit="1" customWidth="1"/>
    <col min="10729" max="10729" width="4" style="675" bestFit="1" customWidth="1"/>
    <col min="10730" max="10743" width="5.36328125" style="675" customWidth="1"/>
    <col min="10744" max="10745" width="3.08984375" style="675" customWidth="1"/>
    <col min="10746" max="10746" width="4" style="675" customWidth="1"/>
    <col min="10747" max="10752" width="5.36328125" style="675" customWidth="1"/>
    <col min="10753" max="10753" width="5.6328125" style="675" customWidth="1"/>
    <col min="10754" max="10760" width="5.36328125" style="675" customWidth="1"/>
    <col min="10761" max="10761" width="3.7265625" style="675" customWidth="1"/>
    <col min="10762" max="10762" width="3.453125" style="675" customWidth="1"/>
    <col min="10763" max="10763" width="3.90625" style="675" customWidth="1"/>
    <col min="10764" max="10770" width="9.6328125" style="675" customWidth="1"/>
    <col min="10771" max="10772" width="6.90625" style="675" customWidth="1"/>
    <col min="10773" max="10773" width="7.453125" style="675" customWidth="1"/>
    <col min="10774" max="10774" width="10.7265625" style="675" customWidth="1"/>
    <col min="10775" max="10775" width="10.7265625" style="675"/>
    <col min="10776" max="10777" width="10.7265625" style="675" customWidth="1"/>
    <col min="10778" max="10982" width="10.7265625" style="675"/>
    <col min="10983" max="10984" width="3.08984375" style="675" bestFit="1" customWidth="1"/>
    <col min="10985" max="10985" width="4" style="675" bestFit="1" customWidth="1"/>
    <col min="10986" max="10999" width="5.36328125" style="675" customWidth="1"/>
    <col min="11000" max="11001" width="3.08984375" style="675" customWidth="1"/>
    <col min="11002" max="11002" width="4" style="675" customWidth="1"/>
    <col min="11003" max="11008" width="5.36328125" style="675" customWidth="1"/>
    <col min="11009" max="11009" width="5.6328125" style="675" customWidth="1"/>
    <col min="11010" max="11016" width="5.36328125" style="675" customWidth="1"/>
    <col min="11017" max="11017" width="3.7265625" style="675" customWidth="1"/>
    <col min="11018" max="11018" width="3.453125" style="675" customWidth="1"/>
    <col min="11019" max="11019" width="3.90625" style="675" customWidth="1"/>
    <col min="11020" max="11026" width="9.6328125" style="675" customWidth="1"/>
    <col min="11027" max="11028" width="6.90625" style="675" customWidth="1"/>
    <col min="11029" max="11029" width="7.453125" style="675" customWidth="1"/>
    <col min="11030" max="11030" width="10.7265625" style="675" customWidth="1"/>
    <col min="11031" max="11031" width="10.7265625" style="675"/>
    <col min="11032" max="11033" width="10.7265625" style="675" customWidth="1"/>
    <col min="11034" max="11238" width="10.7265625" style="675"/>
    <col min="11239" max="11240" width="3.08984375" style="675" bestFit="1" customWidth="1"/>
    <col min="11241" max="11241" width="4" style="675" bestFit="1" customWidth="1"/>
    <col min="11242" max="11255" width="5.36328125" style="675" customWidth="1"/>
    <col min="11256" max="11257" width="3.08984375" style="675" customWidth="1"/>
    <col min="11258" max="11258" width="4" style="675" customWidth="1"/>
    <col min="11259" max="11264" width="5.36328125" style="675" customWidth="1"/>
    <col min="11265" max="11265" width="5.6328125" style="675" customWidth="1"/>
    <col min="11266" max="11272" width="5.36328125" style="675" customWidth="1"/>
    <col min="11273" max="11273" width="3.7265625" style="675" customWidth="1"/>
    <col min="11274" max="11274" width="3.453125" style="675" customWidth="1"/>
    <col min="11275" max="11275" width="3.90625" style="675" customWidth="1"/>
    <col min="11276" max="11282" width="9.6328125" style="675" customWidth="1"/>
    <col min="11283" max="11284" width="6.90625" style="675" customWidth="1"/>
    <col min="11285" max="11285" width="7.453125" style="675" customWidth="1"/>
    <col min="11286" max="11286" width="10.7265625" style="675" customWidth="1"/>
    <col min="11287" max="11287" width="10.7265625" style="675"/>
    <col min="11288" max="11289" width="10.7265625" style="675" customWidth="1"/>
    <col min="11290" max="11494" width="10.7265625" style="675"/>
    <col min="11495" max="11496" width="3.08984375" style="675" bestFit="1" customWidth="1"/>
    <col min="11497" max="11497" width="4" style="675" bestFit="1" customWidth="1"/>
    <col min="11498" max="11511" width="5.36328125" style="675" customWidth="1"/>
    <col min="11512" max="11513" width="3.08984375" style="675" customWidth="1"/>
    <col min="11514" max="11514" width="4" style="675" customWidth="1"/>
    <col min="11515" max="11520" width="5.36328125" style="675" customWidth="1"/>
    <col min="11521" max="11521" width="5.6328125" style="675" customWidth="1"/>
    <col min="11522" max="11528" width="5.36328125" style="675" customWidth="1"/>
    <col min="11529" max="11529" width="3.7265625" style="675" customWidth="1"/>
    <col min="11530" max="11530" width="3.453125" style="675" customWidth="1"/>
    <col min="11531" max="11531" width="3.90625" style="675" customWidth="1"/>
    <col min="11532" max="11538" width="9.6328125" style="675" customWidth="1"/>
    <col min="11539" max="11540" width="6.90625" style="675" customWidth="1"/>
    <col min="11541" max="11541" width="7.453125" style="675" customWidth="1"/>
    <col min="11542" max="11542" width="10.7265625" style="675" customWidth="1"/>
    <col min="11543" max="11543" width="10.7265625" style="675"/>
    <col min="11544" max="11545" width="10.7265625" style="675" customWidth="1"/>
    <col min="11546" max="11750" width="10.7265625" style="675"/>
    <col min="11751" max="11752" width="3.08984375" style="675" bestFit="1" customWidth="1"/>
    <col min="11753" max="11753" width="4" style="675" bestFit="1" customWidth="1"/>
    <col min="11754" max="11767" width="5.36328125" style="675" customWidth="1"/>
    <col min="11768" max="11769" width="3.08984375" style="675" customWidth="1"/>
    <col min="11770" max="11770" width="4" style="675" customWidth="1"/>
    <col min="11771" max="11776" width="5.36328125" style="675" customWidth="1"/>
    <col min="11777" max="11777" width="5.6328125" style="675" customWidth="1"/>
    <col min="11778" max="11784" width="5.36328125" style="675" customWidth="1"/>
    <col min="11785" max="11785" width="3.7265625" style="675" customWidth="1"/>
    <col min="11786" max="11786" width="3.453125" style="675" customWidth="1"/>
    <col min="11787" max="11787" width="3.90625" style="675" customWidth="1"/>
    <col min="11788" max="11794" width="9.6328125" style="675" customWidth="1"/>
    <col min="11795" max="11796" width="6.90625" style="675" customWidth="1"/>
    <col min="11797" max="11797" width="7.453125" style="675" customWidth="1"/>
    <col min="11798" max="11798" width="10.7265625" style="675" customWidth="1"/>
    <col min="11799" max="11799" width="10.7265625" style="675"/>
    <col min="11800" max="11801" width="10.7265625" style="675" customWidth="1"/>
    <col min="11802" max="12006" width="10.7265625" style="675"/>
    <col min="12007" max="12008" width="3.08984375" style="675" bestFit="1" customWidth="1"/>
    <col min="12009" max="12009" width="4" style="675" bestFit="1" customWidth="1"/>
    <col min="12010" max="12023" width="5.36328125" style="675" customWidth="1"/>
    <col min="12024" max="12025" width="3.08984375" style="675" customWidth="1"/>
    <col min="12026" max="12026" width="4" style="675" customWidth="1"/>
    <col min="12027" max="12032" width="5.36328125" style="675" customWidth="1"/>
    <col min="12033" max="12033" width="5.6328125" style="675" customWidth="1"/>
    <col min="12034" max="12040" width="5.36328125" style="675" customWidth="1"/>
    <col min="12041" max="12041" width="3.7265625" style="675" customWidth="1"/>
    <col min="12042" max="12042" width="3.453125" style="675" customWidth="1"/>
    <col min="12043" max="12043" width="3.90625" style="675" customWidth="1"/>
    <col min="12044" max="12050" width="9.6328125" style="675" customWidth="1"/>
    <col min="12051" max="12052" width="6.90625" style="675" customWidth="1"/>
    <col min="12053" max="12053" width="7.453125" style="675" customWidth="1"/>
    <col min="12054" max="12054" width="10.7265625" style="675" customWidth="1"/>
    <col min="12055" max="12055" width="10.7265625" style="675"/>
    <col min="12056" max="12057" width="10.7265625" style="675" customWidth="1"/>
    <col min="12058" max="12262" width="10.7265625" style="675"/>
    <col min="12263" max="12264" width="3.08984375" style="675" bestFit="1" customWidth="1"/>
    <col min="12265" max="12265" width="4" style="675" bestFit="1" customWidth="1"/>
    <col min="12266" max="12279" width="5.36328125" style="675" customWidth="1"/>
    <col min="12280" max="12281" width="3.08984375" style="675" customWidth="1"/>
    <col min="12282" max="12282" width="4" style="675" customWidth="1"/>
    <col min="12283" max="12288" width="5.36328125" style="675" customWidth="1"/>
    <col min="12289" max="12289" width="5.6328125" style="675" customWidth="1"/>
    <col min="12290" max="12296" width="5.36328125" style="675" customWidth="1"/>
    <col min="12297" max="12297" width="3.7265625" style="675" customWidth="1"/>
    <col min="12298" max="12298" width="3.453125" style="675" customWidth="1"/>
    <col min="12299" max="12299" width="3.90625" style="675" customWidth="1"/>
    <col min="12300" max="12306" width="9.6328125" style="675" customWidth="1"/>
    <col min="12307" max="12308" width="6.90625" style="675" customWidth="1"/>
    <col min="12309" max="12309" width="7.453125" style="675" customWidth="1"/>
    <col min="12310" max="12310" width="10.7265625" style="675" customWidth="1"/>
    <col min="12311" max="12311" width="10.7265625" style="675"/>
    <col min="12312" max="12313" width="10.7265625" style="675" customWidth="1"/>
    <col min="12314" max="12518" width="10.7265625" style="675"/>
    <col min="12519" max="12520" width="3.08984375" style="675" bestFit="1" customWidth="1"/>
    <col min="12521" max="12521" width="4" style="675" bestFit="1" customWidth="1"/>
    <col min="12522" max="12535" width="5.36328125" style="675" customWidth="1"/>
    <col min="12536" max="12537" width="3.08984375" style="675" customWidth="1"/>
    <col min="12538" max="12538" width="4" style="675" customWidth="1"/>
    <col min="12539" max="12544" width="5.36328125" style="675" customWidth="1"/>
    <col min="12545" max="12545" width="5.6328125" style="675" customWidth="1"/>
    <col min="12546" max="12552" width="5.36328125" style="675" customWidth="1"/>
    <col min="12553" max="12553" width="3.7265625" style="675" customWidth="1"/>
    <col min="12554" max="12554" width="3.453125" style="675" customWidth="1"/>
    <col min="12555" max="12555" width="3.90625" style="675" customWidth="1"/>
    <col min="12556" max="12562" width="9.6328125" style="675" customWidth="1"/>
    <col min="12563" max="12564" width="6.90625" style="675" customWidth="1"/>
    <col min="12565" max="12565" width="7.453125" style="675" customWidth="1"/>
    <col min="12566" max="12566" width="10.7265625" style="675" customWidth="1"/>
    <col min="12567" max="12567" width="10.7265625" style="675"/>
    <col min="12568" max="12569" width="10.7265625" style="675" customWidth="1"/>
    <col min="12570" max="12774" width="10.7265625" style="675"/>
    <col min="12775" max="12776" width="3.08984375" style="675" bestFit="1" customWidth="1"/>
    <col min="12777" max="12777" width="4" style="675" bestFit="1" customWidth="1"/>
    <col min="12778" max="12791" width="5.36328125" style="675" customWidth="1"/>
    <col min="12792" max="12793" width="3.08984375" style="675" customWidth="1"/>
    <col min="12794" max="12794" width="4" style="675" customWidth="1"/>
    <col min="12795" max="12800" width="5.36328125" style="675" customWidth="1"/>
    <col min="12801" max="12801" width="5.6328125" style="675" customWidth="1"/>
    <col min="12802" max="12808" width="5.36328125" style="675" customWidth="1"/>
    <col min="12809" max="12809" width="3.7265625" style="675" customWidth="1"/>
    <col min="12810" max="12810" width="3.453125" style="675" customWidth="1"/>
    <col min="12811" max="12811" width="3.90625" style="675" customWidth="1"/>
    <col min="12812" max="12818" width="9.6328125" style="675" customWidth="1"/>
    <col min="12819" max="12820" width="6.90625" style="675" customWidth="1"/>
    <col min="12821" max="12821" width="7.453125" style="675" customWidth="1"/>
    <col min="12822" max="12822" width="10.7265625" style="675" customWidth="1"/>
    <col min="12823" max="12823" width="10.7265625" style="675"/>
    <col min="12824" max="12825" width="10.7265625" style="675" customWidth="1"/>
    <col min="12826" max="13030" width="10.7265625" style="675"/>
    <col min="13031" max="13032" width="3.08984375" style="675" bestFit="1" customWidth="1"/>
    <col min="13033" max="13033" width="4" style="675" bestFit="1" customWidth="1"/>
    <col min="13034" max="13047" width="5.36328125" style="675" customWidth="1"/>
    <col min="13048" max="13049" width="3.08984375" style="675" customWidth="1"/>
    <col min="13050" max="13050" width="4" style="675" customWidth="1"/>
    <col min="13051" max="13056" width="5.36328125" style="675" customWidth="1"/>
    <col min="13057" max="13057" width="5.6328125" style="675" customWidth="1"/>
    <col min="13058" max="13064" width="5.36328125" style="675" customWidth="1"/>
    <col min="13065" max="13065" width="3.7265625" style="675" customWidth="1"/>
    <col min="13066" max="13066" width="3.453125" style="675" customWidth="1"/>
    <col min="13067" max="13067" width="3.90625" style="675" customWidth="1"/>
    <col min="13068" max="13074" width="9.6328125" style="675" customWidth="1"/>
    <col min="13075" max="13076" width="6.90625" style="675" customWidth="1"/>
    <col min="13077" max="13077" width="7.453125" style="675" customWidth="1"/>
    <col min="13078" max="13078" width="10.7265625" style="675" customWidth="1"/>
    <col min="13079" max="13079" width="10.7265625" style="675"/>
    <col min="13080" max="13081" width="10.7265625" style="675" customWidth="1"/>
    <col min="13082" max="13286" width="10.7265625" style="675"/>
    <col min="13287" max="13288" width="3.08984375" style="675" bestFit="1" customWidth="1"/>
    <col min="13289" max="13289" width="4" style="675" bestFit="1" customWidth="1"/>
    <col min="13290" max="13303" width="5.36328125" style="675" customWidth="1"/>
    <col min="13304" max="13305" width="3.08984375" style="675" customWidth="1"/>
    <col min="13306" max="13306" width="4" style="675" customWidth="1"/>
    <col min="13307" max="13312" width="5.36328125" style="675" customWidth="1"/>
    <col min="13313" max="13313" width="5.6328125" style="675" customWidth="1"/>
    <col min="13314" max="13320" width="5.36328125" style="675" customWidth="1"/>
    <col min="13321" max="13321" width="3.7265625" style="675" customWidth="1"/>
    <col min="13322" max="13322" width="3.453125" style="675" customWidth="1"/>
    <col min="13323" max="13323" width="3.90625" style="675" customWidth="1"/>
    <col min="13324" max="13330" width="9.6328125" style="675" customWidth="1"/>
    <col min="13331" max="13332" width="6.90625" style="675" customWidth="1"/>
    <col min="13333" max="13333" width="7.453125" style="675" customWidth="1"/>
    <col min="13334" max="13334" width="10.7265625" style="675" customWidth="1"/>
    <col min="13335" max="13335" width="10.7265625" style="675"/>
    <col min="13336" max="13337" width="10.7265625" style="675" customWidth="1"/>
    <col min="13338" max="13542" width="10.7265625" style="675"/>
    <col min="13543" max="13544" width="3.08984375" style="675" bestFit="1" customWidth="1"/>
    <col min="13545" max="13545" width="4" style="675" bestFit="1" customWidth="1"/>
    <col min="13546" max="13559" width="5.36328125" style="675" customWidth="1"/>
    <col min="13560" max="13561" width="3.08984375" style="675" customWidth="1"/>
    <col min="13562" max="13562" width="4" style="675" customWidth="1"/>
    <col min="13563" max="13568" width="5.36328125" style="675" customWidth="1"/>
    <col min="13569" max="13569" width="5.6328125" style="675" customWidth="1"/>
    <col min="13570" max="13576" width="5.36328125" style="675" customWidth="1"/>
    <col min="13577" max="13577" width="3.7265625" style="675" customWidth="1"/>
    <col min="13578" max="13578" width="3.453125" style="675" customWidth="1"/>
    <col min="13579" max="13579" width="3.90625" style="675" customWidth="1"/>
    <col min="13580" max="13586" width="9.6328125" style="675" customWidth="1"/>
    <col min="13587" max="13588" width="6.90625" style="675" customWidth="1"/>
    <col min="13589" max="13589" width="7.453125" style="675" customWidth="1"/>
    <col min="13590" max="13590" width="10.7265625" style="675" customWidth="1"/>
    <col min="13591" max="13591" width="10.7265625" style="675"/>
    <col min="13592" max="13593" width="10.7265625" style="675" customWidth="1"/>
    <col min="13594" max="13798" width="10.7265625" style="675"/>
    <col min="13799" max="13800" width="3.08984375" style="675" bestFit="1" customWidth="1"/>
    <col min="13801" max="13801" width="4" style="675" bestFit="1" customWidth="1"/>
    <col min="13802" max="13815" width="5.36328125" style="675" customWidth="1"/>
    <col min="13816" max="13817" width="3.08984375" style="675" customWidth="1"/>
    <col min="13818" max="13818" width="4" style="675" customWidth="1"/>
    <col min="13819" max="13824" width="5.36328125" style="675" customWidth="1"/>
    <col min="13825" max="13825" width="5.6328125" style="675" customWidth="1"/>
    <col min="13826" max="13832" width="5.36328125" style="675" customWidth="1"/>
    <col min="13833" max="13833" width="3.7265625" style="675" customWidth="1"/>
    <col min="13834" max="13834" width="3.453125" style="675" customWidth="1"/>
    <col min="13835" max="13835" width="3.90625" style="675" customWidth="1"/>
    <col min="13836" max="13842" width="9.6328125" style="675" customWidth="1"/>
    <col min="13843" max="13844" width="6.90625" style="675" customWidth="1"/>
    <col min="13845" max="13845" width="7.453125" style="675" customWidth="1"/>
    <col min="13846" max="13846" width="10.7265625" style="675" customWidth="1"/>
    <col min="13847" max="13847" width="10.7265625" style="675"/>
    <col min="13848" max="13849" width="10.7265625" style="675" customWidth="1"/>
    <col min="13850" max="14054" width="10.7265625" style="675"/>
    <col min="14055" max="14056" width="3.08984375" style="675" bestFit="1" customWidth="1"/>
    <col min="14057" max="14057" width="4" style="675" bestFit="1" customWidth="1"/>
    <col min="14058" max="14071" width="5.36328125" style="675" customWidth="1"/>
    <col min="14072" max="14073" width="3.08984375" style="675" customWidth="1"/>
    <col min="14074" max="14074" width="4" style="675" customWidth="1"/>
    <col min="14075" max="14080" width="5.36328125" style="675" customWidth="1"/>
    <col min="14081" max="14081" width="5.6328125" style="675" customWidth="1"/>
    <col min="14082" max="14088" width="5.36328125" style="675" customWidth="1"/>
    <col min="14089" max="14089" width="3.7265625" style="675" customWidth="1"/>
    <col min="14090" max="14090" width="3.453125" style="675" customWidth="1"/>
    <col min="14091" max="14091" width="3.90625" style="675" customWidth="1"/>
    <col min="14092" max="14098" width="9.6328125" style="675" customWidth="1"/>
    <col min="14099" max="14100" width="6.90625" style="675" customWidth="1"/>
    <col min="14101" max="14101" width="7.453125" style="675" customWidth="1"/>
    <col min="14102" max="14102" width="10.7265625" style="675" customWidth="1"/>
    <col min="14103" max="14103" width="10.7265625" style="675"/>
    <col min="14104" max="14105" width="10.7265625" style="675" customWidth="1"/>
    <col min="14106" max="14310" width="10.7265625" style="675"/>
    <col min="14311" max="14312" width="3.08984375" style="675" bestFit="1" customWidth="1"/>
    <col min="14313" max="14313" width="4" style="675" bestFit="1" customWidth="1"/>
    <col min="14314" max="14327" width="5.36328125" style="675" customWidth="1"/>
    <col min="14328" max="14329" width="3.08984375" style="675" customWidth="1"/>
    <col min="14330" max="14330" width="4" style="675" customWidth="1"/>
    <col min="14331" max="14336" width="5.36328125" style="675" customWidth="1"/>
    <col min="14337" max="14337" width="5.6328125" style="675" customWidth="1"/>
    <col min="14338" max="14344" width="5.36328125" style="675" customWidth="1"/>
    <col min="14345" max="14345" width="3.7265625" style="675" customWidth="1"/>
    <col min="14346" max="14346" width="3.453125" style="675" customWidth="1"/>
    <col min="14347" max="14347" width="3.90625" style="675" customWidth="1"/>
    <col min="14348" max="14354" width="9.6328125" style="675" customWidth="1"/>
    <col min="14355" max="14356" width="6.90625" style="675" customWidth="1"/>
    <col min="14357" max="14357" width="7.453125" style="675" customWidth="1"/>
    <col min="14358" max="14358" width="10.7265625" style="675" customWidth="1"/>
    <col min="14359" max="14359" width="10.7265625" style="675"/>
    <col min="14360" max="14361" width="10.7265625" style="675" customWidth="1"/>
    <col min="14362" max="14566" width="10.7265625" style="675"/>
    <col min="14567" max="14568" width="3.08984375" style="675" bestFit="1" customWidth="1"/>
    <col min="14569" max="14569" width="4" style="675" bestFit="1" customWidth="1"/>
    <col min="14570" max="14583" width="5.36328125" style="675" customWidth="1"/>
    <col min="14584" max="14585" width="3.08984375" style="675" customWidth="1"/>
    <col min="14586" max="14586" width="4" style="675" customWidth="1"/>
    <col min="14587" max="14592" width="5.36328125" style="675" customWidth="1"/>
    <col min="14593" max="14593" width="5.6328125" style="675" customWidth="1"/>
    <col min="14594" max="14600" width="5.36328125" style="675" customWidth="1"/>
    <col min="14601" max="14601" width="3.7265625" style="675" customWidth="1"/>
    <col min="14602" max="14602" width="3.453125" style="675" customWidth="1"/>
    <col min="14603" max="14603" width="3.90625" style="675" customWidth="1"/>
    <col min="14604" max="14610" width="9.6328125" style="675" customWidth="1"/>
    <col min="14611" max="14612" width="6.90625" style="675" customWidth="1"/>
    <col min="14613" max="14613" width="7.453125" style="675" customWidth="1"/>
    <col min="14614" max="14614" width="10.7265625" style="675" customWidth="1"/>
    <col min="14615" max="14615" width="10.7265625" style="675"/>
    <col min="14616" max="14617" width="10.7265625" style="675" customWidth="1"/>
    <col min="14618" max="14822" width="10.7265625" style="675"/>
    <col min="14823" max="14824" width="3.08984375" style="675" bestFit="1" customWidth="1"/>
    <col min="14825" max="14825" width="4" style="675" bestFit="1" customWidth="1"/>
    <col min="14826" max="14839" width="5.36328125" style="675" customWidth="1"/>
    <col min="14840" max="14841" width="3.08984375" style="675" customWidth="1"/>
    <col min="14842" max="14842" width="4" style="675" customWidth="1"/>
    <col min="14843" max="14848" width="5.36328125" style="675" customWidth="1"/>
    <col min="14849" max="14849" width="5.6328125" style="675" customWidth="1"/>
    <col min="14850" max="14856" width="5.36328125" style="675" customWidth="1"/>
    <col min="14857" max="14857" width="3.7265625" style="675" customWidth="1"/>
    <col min="14858" max="14858" width="3.453125" style="675" customWidth="1"/>
    <col min="14859" max="14859" width="3.90625" style="675" customWidth="1"/>
    <col min="14860" max="14866" width="9.6328125" style="675" customWidth="1"/>
    <col min="14867" max="14868" width="6.90625" style="675" customWidth="1"/>
    <col min="14869" max="14869" width="7.453125" style="675" customWidth="1"/>
    <col min="14870" max="14870" width="10.7265625" style="675" customWidth="1"/>
    <col min="14871" max="14871" width="10.7265625" style="675"/>
    <col min="14872" max="14873" width="10.7265625" style="675" customWidth="1"/>
    <col min="14874" max="15078" width="10.7265625" style="675"/>
    <col min="15079" max="15080" width="3.08984375" style="675" bestFit="1" customWidth="1"/>
    <col min="15081" max="15081" width="4" style="675" bestFit="1" customWidth="1"/>
    <col min="15082" max="15095" width="5.36328125" style="675" customWidth="1"/>
    <col min="15096" max="15097" width="3.08984375" style="675" customWidth="1"/>
    <col min="15098" max="15098" width="4" style="675" customWidth="1"/>
    <col min="15099" max="15104" width="5.36328125" style="675" customWidth="1"/>
    <col min="15105" max="15105" width="5.6328125" style="675" customWidth="1"/>
    <col min="15106" max="15112" width="5.36328125" style="675" customWidth="1"/>
    <col min="15113" max="15113" width="3.7265625" style="675" customWidth="1"/>
    <col min="15114" max="15114" width="3.453125" style="675" customWidth="1"/>
    <col min="15115" max="15115" width="3.90625" style="675" customWidth="1"/>
    <col min="15116" max="15122" width="9.6328125" style="675" customWidth="1"/>
    <col min="15123" max="15124" width="6.90625" style="675" customWidth="1"/>
    <col min="15125" max="15125" width="7.453125" style="675" customWidth="1"/>
    <col min="15126" max="15126" width="10.7265625" style="675" customWidth="1"/>
    <col min="15127" max="15127" width="10.7265625" style="675"/>
    <col min="15128" max="15129" width="10.7265625" style="675" customWidth="1"/>
    <col min="15130" max="15334" width="10.7265625" style="675"/>
    <col min="15335" max="15336" width="3.08984375" style="675" bestFit="1" customWidth="1"/>
    <col min="15337" max="15337" width="4" style="675" bestFit="1" customWidth="1"/>
    <col min="15338" max="15351" width="5.36328125" style="675" customWidth="1"/>
    <col min="15352" max="15353" width="3.08984375" style="675" customWidth="1"/>
    <col min="15354" max="15354" width="4" style="675" customWidth="1"/>
    <col min="15355" max="15360" width="5.36328125" style="675" customWidth="1"/>
    <col min="15361" max="15361" width="5.6328125" style="675" customWidth="1"/>
    <col min="15362" max="15368" width="5.36328125" style="675" customWidth="1"/>
    <col min="15369" max="15369" width="3.7265625" style="675" customWidth="1"/>
    <col min="15370" max="15370" width="3.453125" style="675" customWidth="1"/>
    <col min="15371" max="15371" width="3.90625" style="675" customWidth="1"/>
    <col min="15372" max="15378" width="9.6328125" style="675" customWidth="1"/>
    <col min="15379" max="15380" width="6.90625" style="675" customWidth="1"/>
    <col min="15381" max="15381" width="7.453125" style="675" customWidth="1"/>
    <col min="15382" max="15382" width="10.7265625" style="675" customWidth="1"/>
    <col min="15383" max="15383" width="10.7265625" style="675"/>
    <col min="15384" max="15385" width="10.7265625" style="675" customWidth="1"/>
    <col min="15386" max="15590" width="10.7265625" style="675"/>
    <col min="15591" max="15592" width="3.08984375" style="675" bestFit="1" customWidth="1"/>
    <col min="15593" max="15593" width="4" style="675" bestFit="1" customWidth="1"/>
    <col min="15594" max="15607" width="5.36328125" style="675" customWidth="1"/>
    <col min="15608" max="15609" width="3.08984375" style="675" customWidth="1"/>
    <col min="15610" max="15610" width="4" style="675" customWidth="1"/>
    <col min="15611" max="15616" width="5.36328125" style="675" customWidth="1"/>
    <col min="15617" max="15617" width="5.6328125" style="675" customWidth="1"/>
    <col min="15618" max="15624" width="5.36328125" style="675" customWidth="1"/>
    <col min="15625" max="15625" width="3.7265625" style="675" customWidth="1"/>
    <col min="15626" max="15626" width="3.453125" style="675" customWidth="1"/>
    <col min="15627" max="15627" width="3.90625" style="675" customWidth="1"/>
    <col min="15628" max="15634" width="9.6328125" style="675" customWidth="1"/>
    <col min="15635" max="15636" width="6.90625" style="675" customWidth="1"/>
    <col min="15637" max="15637" width="7.453125" style="675" customWidth="1"/>
    <col min="15638" max="15638" width="10.7265625" style="675" customWidth="1"/>
    <col min="15639" max="15639" width="10.7265625" style="675"/>
    <col min="15640" max="15641" width="10.7265625" style="675" customWidth="1"/>
    <col min="15642" max="15846" width="10.7265625" style="675"/>
    <col min="15847" max="15848" width="3.08984375" style="675" bestFit="1" customWidth="1"/>
    <col min="15849" max="15849" width="4" style="675" bestFit="1" customWidth="1"/>
    <col min="15850" max="15863" width="5.36328125" style="675" customWidth="1"/>
    <col min="15864" max="15865" width="3.08984375" style="675" customWidth="1"/>
    <col min="15866" max="15866" width="4" style="675" customWidth="1"/>
    <col min="15867" max="15872" width="5.36328125" style="675" customWidth="1"/>
    <col min="15873" max="15873" width="5.6328125" style="675" customWidth="1"/>
    <col min="15874" max="15880" width="5.36328125" style="675" customWidth="1"/>
    <col min="15881" max="15881" width="3.7265625" style="675" customWidth="1"/>
    <col min="15882" max="15882" width="3.453125" style="675" customWidth="1"/>
    <col min="15883" max="15883" width="3.90625" style="675" customWidth="1"/>
    <col min="15884" max="15890" width="9.6328125" style="675" customWidth="1"/>
    <col min="15891" max="15892" width="6.90625" style="675" customWidth="1"/>
    <col min="15893" max="15893" width="7.453125" style="675" customWidth="1"/>
    <col min="15894" max="15894" width="10.7265625" style="675" customWidth="1"/>
    <col min="15895" max="15895" width="10.7265625" style="675"/>
    <col min="15896" max="15897" width="10.7265625" style="675" customWidth="1"/>
    <col min="15898" max="16102" width="10.7265625" style="675"/>
    <col min="16103" max="16104" width="3.08984375" style="675" bestFit="1" customWidth="1"/>
    <col min="16105" max="16105" width="4" style="675" bestFit="1" customWidth="1"/>
    <col min="16106" max="16119" width="5.36328125" style="675" customWidth="1"/>
    <col min="16120" max="16121" width="3.08984375" style="675" customWidth="1"/>
    <col min="16122" max="16122" width="4" style="675" customWidth="1"/>
    <col min="16123" max="16128" width="5.36328125" style="675" customWidth="1"/>
    <col min="16129" max="16129" width="5.6328125" style="675" customWidth="1"/>
    <col min="16130" max="16136" width="5.36328125" style="675" customWidth="1"/>
    <col min="16137" max="16137" width="3.7265625" style="675" customWidth="1"/>
    <col min="16138" max="16138" width="3.453125" style="675" customWidth="1"/>
    <col min="16139" max="16139" width="3.90625" style="675" customWidth="1"/>
    <col min="16140" max="16146" width="9.6328125" style="675" customWidth="1"/>
    <col min="16147" max="16148" width="6.90625" style="675" customWidth="1"/>
    <col min="16149" max="16149" width="7.453125" style="675" customWidth="1"/>
    <col min="16150" max="16150" width="10.7265625" style="675" customWidth="1"/>
    <col min="16151" max="16151" width="10.7265625" style="675"/>
    <col min="16152" max="16153" width="10.7265625" style="675" customWidth="1"/>
    <col min="16154" max="16384" width="10.7265625" style="675"/>
  </cols>
  <sheetData>
    <row r="1" spans="9:24" s="668" customFormat="1" ht="18.75" customHeight="1">
      <c r="I1" s="1334" t="s">
        <v>432</v>
      </c>
      <c r="J1" s="1382"/>
      <c r="K1" s="1382"/>
      <c r="L1" s="1382"/>
      <c r="M1" s="1382"/>
      <c r="N1" s="1382"/>
      <c r="O1" s="1382"/>
      <c r="P1" s="1382"/>
      <c r="Q1" s="1383"/>
      <c r="R1" s="1383"/>
      <c r="S1" s="1382"/>
      <c r="T1" s="1382"/>
      <c r="U1" s="1382"/>
      <c r="V1" s="1382"/>
    </row>
    <row r="2" spans="9:24" s="669" customFormat="1" ht="11.5" thickBot="1">
      <c r="I2" s="670"/>
      <c r="J2" s="670"/>
      <c r="K2" s="670"/>
      <c r="P2" s="670" t="s">
        <v>433</v>
      </c>
      <c r="Q2" s="1384"/>
      <c r="R2" s="670"/>
      <c r="X2" s="670"/>
    </row>
    <row r="3" spans="9:24" s="671" customFormat="1" ht="15" customHeight="1">
      <c r="I3" s="1391" t="s">
        <v>285</v>
      </c>
      <c r="J3" s="1391"/>
      <c r="K3" s="1391"/>
      <c r="L3" s="2168" t="s">
        <v>434</v>
      </c>
      <c r="M3" s="2169"/>
      <c r="N3" s="2169"/>
      <c r="O3" s="2169"/>
      <c r="P3" s="2169"/>
      <c r="Q3" s="1385"/>
      <c r="R3" s="2166"/>
    </row>
    <row r="4" spans="9:24" s="671" customFormat="1" ht="23.25" customHeight="1">
      <c r="I4" s="1385"/>
      <c r="J4" s="1385"/>
      <c r="K4" s="1385"/>
      <c r="L4" s="1387" t="s">
        <v>753</v>
      </c>
      <c r="M4" s="1388" t="s">
        <v>754</v>
      </c>
      <c r="N4" s="1388" t="s">
        <v>755</v>
      </c>
      <c r="O4" s="1389" t="s">
        <v>756</v>
      </c>
      <c r="P4" s="1390" t="s">
        <v>181</v>
      </c>
      <c r="Q4" s="2167"/>
      <c r="R4" s="2166"/>
    </row>
    <row r="5" spans="9:24" s="671" customFormat="1" ht="24" customHeight="1">
      <c r="I5" s="1345" t="s">
        <v>435</v>
      </c>
      <c r="J5" s="1346" t="s">
        <v>436</v>
      </c>
      <c r="K5" s="1347"/>
      <c r="L5" s="673">
        <v>1451</v>
      </c>
      <c r="M5" s="673">
        <v>1111</v>
      </c>
      <c r="N5" s="672">
        <v>106</v>
      </c>
      <c r="O5" s="672">
        <v>927</v>
      </c>
      <c r="P5" s="674">
        <f>SUM(L5:O5)</f>
        <v>3595</v>
      </c>
      <c r="Q5" s="2167"/>
      <c r="R5" s="2166"/>
    </row>
    <row r="6" spans="9:24" ht="16.5" customHeight="1">
      <c r="I6" s="1337"/>
      <c r="J6" s="1335" t="s">
        <v>437</v>
      </c>
      <c r="K6" s="1348"/>
      <c r="L6" s="676">
        <v>412</v>
      </c>
      <c r="M6" s="676">
        <v>584</v>
      </c>
      <c r="N6" s="674">
        <v>34</v>
      </c>
      <c r="O6" s="674">
        <v>571</v>
      </c>
      <c r="P6" s="674">
        <f t="shared" ref="P6:P17" si="0">SUM(L6:O6)</f>
        <v>1601</v>
      </c>
      <c r="Q6" s="674"/>
      <c r="R6" s="674"/>
    </row>
    <row r="7" spans="9:24" ht="16.5" customHeight="1">
      <c r="I7" s="1337"/>
      <c r="J7" s="1349" t="s">
        <v>438</v>
      </c>
      <c r="K7" s="1350"/>
      <c r="L7" s="676">
        <v>100</v>
      </c>
      <c r="M7" s="677">
        <v>178</v>
      </c>
      <c r="N7" s="678">
        <v>10</v>
      </c>
      <c r="O7" s="674">
        <v>137</v>
      </c>
      <c r="P7" s="674">
        <f t="shared" si="0"/>
        <v>425</v>
      </c>
      <c r="Q7" s="674"/>
      <c r="R7" s="674"/>
    </row>
    <row r="8" spans="9:24" ht="16.5" customHeight="1">
      <c r="I8" s="1337"/>
      <c r="J8" s="1341" t="s">
        <v>439</v>
      </c>
      <c r="K8" s="1342"/>
      <c r="L8" s="680">
        <v>1963</v>
      </c>
      <c r="M8" s="680">
        <v>1873</v>
      </c>
      <c r="N8" s="679">
        <v>150</v>
      </c>
      <c r="O8" s="679">
        <v>1635</v>
      </c>
      <c r="P8" s="674">
        <f t="shared" si="0"/>
        <v>5621</v>
      </c>
      <c r="Q8" s="674"/>
      <c r="R8" s="674"/>
    </row>
    <row r="9" spans="9:24" ht="16.5" customHeight="1">
      <c r="I9" s="1339" t="s">
        <v>440</v>
      </c>
      <c r="J9" s="1344" t="s">
        <v>441</v>
      </c>
      <c r="K9" s="681" t="s">
        <v>442</v>
      </c>
      <c r="L9" s="676">
        <v>392</v>
      </c>
      <c r="M9" s="682">
        <v>433</v>
      </c>
      <c r="N9" s="683">
        <v>21</v>
      </c>
      <c r="O9" s="674">
        <v>255</v>
      </c>
      <c r="P9" s="674">
        <f t="shared" si="0"/>
        <v>1101</v>
      </c>
      <c r="Q9" s="674"/>
      <c r="R9" s="674"/>
    </row>
    <row r="10" spans="9:24" ht="16.5" customHeight="1">
      <c r="I10" s="1337"/>
      <c r="J10" s="1335"/>
      <c r="K10" s="1338" t="s">
        <v>443</v>
      </c>
      <c r="L10" s="674">
        <v>374</v>
      </c>
      <c r="M10" s="676">
        <v>443</v>
      </c>
      <c r="N10" s="674">
        <v>23</v>
      </c>
      <c r="O10" s="674">
        <v>262</v>
      </c>
      <c r="P10" s="674">
        <f t="shared" si="0"/>
        <v>1102</v>
      </c>
      <c r="Q10" s="674"/>
      <c r="R10" s="674"/>
    </row>
    <row r="11" spans="9:24" ht="16.5" customHeight="1">
      <c r="I11" s="1337"/>
      <c r="J11" s="1335"/>
      <c r="K11" s="1356" t="s">
        <v>444</v>
      </c>
      <c r="L11" s="676">
        <v>300</v>
      </c>
      <c r="M11" s="677">
        <v>401</v>
      </c>
      <c r="N11" s="678">
        <v>17</v>
      </c>
      <c r="O11" s="674">
        <v>253</v>
      </c>
      <c r="P11" s="674">
        <f t="shared" si="0"/>
        <v>971</v>
      </c>
      <c r="Q11" s="674"/>
      <c r="R11" s="674"/>
    </row>
    <row r="12" spans="9:24" ht="16.5" customHeight="1">
      <c r="I12" s="1337"/>
      <c r="J12" s="1333"/>
      <c r="K12" s="684" t="s">
        <v>439</v>
      </c>
      <c r="L12" s="680">
        <v>1066</v>
      </c>
      <c r="M12" s="680">
        <v>1277</v>
      </c>
      <c r="N12" s="679">
        <v>61</v>
      </c>
      <c r="O12" s="679">
        <v>770</v>
      </c>
      <c r="P12" s="674">
        <f t="shared" si="0"/>
        <v>3174</v>
      </c>
      <c r="Q12" s="674"/>
      <c r="R12" s="674"/>
    </row>
    <row r="13" spans="9:24" ht="16.5" customHeight="1">
      <c r="I13" s="1337"/>
      <c r="J13" s="1332" t="s">
        <v>445</v>
      </c>
      <c r="K13" s="681" t="s">
        <v>446</v>
      </c>
      <c r="L13" s="676">
        <v>238</v>
      </c>
      <c r="M13" s="682">
        <v>344</v>
      </c>
      <c r="N13" s="683">
        <v>14</v>
      </c>
      <c r="O13" s="674">
        <v>225</v>
      </c>
      <c r="P13" s="674">
        <f t="shared" si="0"/>
        <v>821</v>
      </c>
      <c r="Q13" s="674"/>
      <c r="R13" s="674"/>
    </row>
    <row r="14" spans="9:24" ht="16.5" customHeight="1">
      <c r="I14" s="1337"/>
      <c r="J14" s="1335"/>
      <c r="K14" s="1338" t="s">
        <v>447</v>
      </c>
      <c r="L14" s="676">
        <v>178</v>
      </c>
      <c r="M14" s="676">
        <v>327</v>
      </c>
      <c r="N14" s="674">
        <v>2</v>
      </c>
      <c r="O14" s="674">
        <v>195</v>
      </c>
      <c r="P14" s="674">
        <f t="shared" si="0"/>
        <v>702</v>
      </c>
      <c r="Q14" s="674"/>
      <c r="R14" s="674"/>
    </row>
    <row r="15" spans="9:24" ht="16.5" customHeight="1">
      <c r="I15" s="1337"/>
      <c r="J15" s="1335"/>
      <c r="K15" s="1338" t="s">
        <v>438</v>
      </c>
      <c r="L15" s="676">
        <v>13</v>
      </c>
      <c r="M15" s="677">
        <v>97</v>
      </c>
      <c r="N15" s="678">
        <v>0</v>
      </c>
      <c r="O15" s="674">
        <v>38</v>
      </c>
      <c r="P15" s="674">
        <f t="shared" si="0"/>
        <v>148</v>
      </c>
      <c r="Q15" s="674"/>
      <c r="R15" s="674"/>
    </row>
    <row r="16" spans="9:24" ht="16.5" customHeight="1">
      <c r="I16" s="1343"/>
      <c r="J16" s="1336"/>
      <c r="K16" s="684" t="s">
        <v>439</v>
      </c>
      <c r="L16" s="680">
        <v>429</v>
      </c>
      <c r="M16" s="680">
        <v>768</v>
      </c>
      <c r="N16" s="679">
        <v>16</v>
      </c>
      <c r="O16" s="679">
        <v>458</v>
      </c>
      <c r="P16" s="674">
        <f t="shared" si="0"/>
        <v>1671</v>
      </c>
      <c r="Q16" s="674"/>
      <c r="R16" s="674"/>
    </row>
    <row r="17" spans="8:22" ht="16.5" customHeight="1">
      <c r="I17" s="1337" t="s">
        <v>181</v>
      </c>
      <c r="J17" s="1335"/>
      <c r="K17" s="1338"/>
      <c r="L17" s="1798">
        <f>SUM(L12,L16)</f>
        <v>1495</v>
      </c>
      <c r="M17" s="1798">
        <f t="shared" ref="M17:O17" si="1">SUM(M12,M16)</f>
        <v>2045</v>
      </c>
      <c r="N17" s="1798">
        <f t="shared" si="1"/>
        <v>77</v>
      </c>
      <c r="O17" s="1798">
        <f t="shared" si="1"/>
        <v>1228</v>
      </c>
      <c r="P17" s="674">
        <f t="shared" si="0"/>
        <v>4845</v>
      </c>
      <c r="Q17" s="674"/>
      <c r="R17" s="674"/>
    </row>
    <row r="18" spans="8:22" ht="16.5" customHeight="1">
      <c r="I18" s="1339" t="s">
        <v>448</v>
      </c>
      <c r="J18" s="1354" t="s">
        <v>449</v>
      </c>
      <c r="K18" s="1355"/>
      <c r="L18" s="676"/>
      <c r="M18" s="682"/>
      <c r="N18" s="683"/>
      <c r="O18" s="674"/>
      <c r="P18" s="674"/>
      <c r="Q18" s="674"/>
      <c r="R18" s="674"/>
    </row>
    <row r="19" spans="8:22" ht="16.5" customHeight="1">
      <c r="I19" s="1337"/>
      <c r="J19" s="1335" t="s">
        <v>450</v>
      </c>
      <c r="K19" s="1338"/>
      <c r="L19" s="676"/>
      <c r="M19" s="676"/>
      <c r="N19" s="674"/>
      <c r="O19" s="674"/>
      <c r="P19" s="674"/>
      <c r="Q19" s="674"/>
      <c r="R19" s="674"/>
    </row>
    <row r="20" spans="8:22" ht="16.5" customHeight="1">
      <c r="I20" s="1337"/>
      <c r="J20" s="1335"/>
      <c r="K20" s="1338"/>
      <c r="L20" s="686"/>
      <c r="M20" s="686"/>
      <c r="N20" s="685"/>
      <c r="O20" s="685"/>
      <c r="P20" s="674"/>
      <c r="Q20" s="674"/>
      <c r="R20" s="674"/>
    </row>
    <row r="21" spans="8:22" ht="16.5" customHeight="1">
      <c r="I21" s="1337"/>
      <c r="J21" s="1335" t="s">
        <v>451</v>
      </c>
      <c r="K21" s="1338"/>
      <c r="L21" s="676"/>
      <c r="M21" s="676"/>
      <c r="N21" s="674"/>
      <c r="O21" s="674"/>
      <c r="P21" s="674"/>
      <c r="Q21" s="685"/>
      <c r="R21" s="685"/>
    </row>
    <row r="22" spans="8:22" ht="16.5" customHeight="1">
      <c r="I22" s="1337"/>
      <c r="J22" s="1349"/>
      <c r="K22" s="1356"/>
      <c r="L22" s="676"/>
      <c r="M22" s="677"/>
      <c r="N22" s="678"/>
      <c r="O22" s="674"/>
      <c r="P22" s="674"/>
      <c r="Q22" s="674"/>
      <c r="R22" s="674"/>
    </row>
    <row r="23" spans="8:22" ht="16.5" customHeight="1">
      <c r="I23" s="1337"/>
      <c r="J23" s="1341" t="s">
        <v>439</v>
      </c>
      <c r="K23" s="1351"/>
      <c r="L23" s="687"/>
      <c r="M23" s="682"/>
      <c r="N23" s="683"/>
      <c r="O23" s="687"/>
      <c r="P23" s="674"/>
      <c r="Q23" s="674"/>
      <c r="R23" s="674"/>
    </row>
    <row r="24" spans="8:22" ht="16.5" customHeight="1" thickBot="1">
      <c r="H24" s="1285"/>
      <c r="I24" s="1340"/>
      <c r="J24" s="1352"/>
      <c r="K24" s="1353"/>
      <c r="L24" s="689"/>
      <c r="M24" s="690"/>
      <c r="N24" s="688"/>
      <c r="O24" s="688"/>
      <c r="P24" s="688"/>
      <c r="Q24" s="674"/>
      <c r="R24" s="674"/>
    </row>
    <row r="25" spans="8:22" ht="16.5" customHeight="1">
      <c r="H25" s="1285" t="s">
        <v>1008</v>
      </c>
      <c r="P25" s="691" t="s">
        <v>866</v>
      </c>
      <c r="Q25" s="1386"/>
      <c r="R25" s="685"/>
    </row>
    <row r="26" spans="8:22" ht="12" customHeight="1">
      <c r="I26" s="692" t="s">
        <v>452</v>
      </c>
      <c r="J26" s="692"/>
      <c r="K26" s="692"/>
      <c r="L26" s="692"/>
      <c r="M26" s="692"/>
      <c r="N26" s="692"/>
      <c r="O26" s="692"/>
      <c r="P26" s="692"/>
      <c r="R26" s="691"/>
      <c r="V26" s="691"/>
    </row>
    <row r="27" spans="8:22" s="671" customFormat="1" ht="15" customHeight="1">
      <c r="I27" s="692"/>
      <c r="J27" s="692"/>
      <c r="K27" s="692"/>
      <c r="L27" s="692"/>
      <c r="M27" s="692"/>
      <c r="N27" s="692"/>
      <c r="O27" s="692"/>
      <c r="P27" s="692"/>
      <c r="Q27" s="692"/>
      <c r="R27" s="670"/>
      <c r="S27" s="692"/>
      <c r="T27" s="692"/>
      <c r="U27" s="692"/>
    </row>
    <row r="28" spans="8:22" s="671" customFormat="1" ht="15" customHeight="1" thickBot="1">
      <c r="I28" s="669"/>
    </row>
    <row r="29" spans="8:22" s="671" customFormat="1" ht="24" customHeight="1">
      <c r="I29" s="704"/>
      <c r="J29" s="704"/>
      <c r="K29" s="704"/>
      <c r="L29" s="2168"/>
      <c r="M29" s="2169"/>
      <c r="N29" s="2169"/>
      <c r="O29" s="2169"/>
      <c r="P29" s="2169"/>
      <c r="Q29" s="2175"/>
      <c r="R29" s="2172"/>
    </row>
    <row r="30" spans="8:22" ht="16.5" customHeight="1">
      <c r="I30" s="705"/>
      <c r="J30" s="705"/>
      <c r="K30" s="705"/>
      <c r="L30" s="2170"/>
      <c r="M30" s="2176"/>
      <c r="N30" s="2176"/>
      <c r="O30" s="2176"/>
      <c r="P30" s="2176"/>
      <c r="Q30" s="2176"/>
      <c r="R30" s="2173"/>
    </row>
    <row r="31" spans="8:22" ht="16.5" customHeight="1">
      <c r="I31" s="706"/>
      <c r="J31" s="706"/>
      <c r="K31" s="706"/>
      <c r="L31" s="2171"/>
      <c r="M31" s="2177"/>
      <c r="N31" s="2177"/>
      <c r="O31" s="2177"/>
      <c r="P31" s="2177"/>
      <c r="Q31" s="2177"/>
      <c r="R31" s="2174"/>
    </row>
    <row r="32" spans="8:22" ht="16.5" customHeight="1">
      <c r="I32" s="712"/>
      <c r="J32" s="713"/>
      <c r="K32" s="707"/>
      <c r="L32" s="676"/>
      <c r="M32" s="682"/>
      <c r="N32" s="683"/>
      <c r="O32" s="674"/>
      <c r="P32" s="674"/>
      <c r="Q32" s="683"/>
      <c r="R32" s="674"/>
    </row>
    <row r="33" spans="8:20" ht="16.5" customHeight="1">
      <c r="I33" s="710"/>
      <c r="J33" s="711"/>
      <c r="K33" s="708"/>
      <c r="L33" s="674"/>
      <c r="M33" s="676"/>
      <c r="N33" s="674"/>
      <c r="O33" s="674"/>
      <c r="P33" s="674"/>
      <c r="Q33" s="674"/>
      <c r="R33" s="674"/>
    </row>
    <row r="34" spans="8:20" ht="16.5" customHeight="1">
      <c r="I34" s="710"/>
      <c r="J34" s="711"/>
      <c r="K34" s="709"/>
      <c r="L34" s="676"/>
      <c r="M34" s="677"/>
      <c r="N34" s="678"/>
      <c r="O34" s="674"/>
      <c r="P34" s="674"/>
      <c r="Q34" s="678"/>
      <c r="R34" s="674"/>
    </row>
    <row r="35" spans="8:20" ht="16.5" customHeight="1">
      <c r="I35" s="710"/>
      <c r="J35" s="714"/>
      <c r="K35" s="707"/>
      <c r="L35" s="676"/>
      <c r="M35" s="682"/>
      <c r="N35" s="683"/>
      <c r="O35" s="674"/>
      <c r="P35" s="674"/>
      <c r="Q35" s="683"/>
      <c r="R35" s="674"/>
    </row>
    <row r="36" spans="8:20" ht="16.5" customHeight="1">
      <c r="I36" s="710"/>
      <c r="J36" s="711"/>
      <c r="K36" s="708"/>
      <c r="L36" s="676"/>
      <c r="M36" s="676"/>
      <c r="N36" s="674"/>
      <c r="O36" s="674"/>
      <c r="P36" s="674"/>
      <c r="Q36" s="674"/>
      <c r="R36" s="674"/>
    </row>
    <row r="37" spans="8:20" ht="16.5" customHeight="1">
      <c r="I37" s="710"/>
      <c r="J37" s="711"/>
      <c r="K37" s="708"/>
      <c r="L37" s="676"/>
      <c r="M37" s="677"/>
      <c r="N37" s="678"/>
      <c r="O37" s="674"/>
      <c r="P37" s="674"/>
      <c r="Q37" s="678"/>
      <c r="R37" s="674"/>
    </row>
    <row r="38" spans="8:20" ht="16.5" customHeight="1">
      <c r="L38" s="715"/>
      <c r="M38" s="715"/>
      <c r="N38" s="715"/>
      <c r="O38" s="715"/>
      <c r="P38" s="715"/>
      <c r="Q38" s="715"/>
      <c r="R38" s="715"/>
    </row>
    <row r="39" spans="8:20" ht="16.5" customHeight="1">
      <c r="I39" s="692"/>
      <c r="J39" s="692"/>
      <c r="K39" s="692"/>
      <c r="L39" s="692"/>
      <c r="M39" s="692"/>
      <c r="N39" s="692"/>
      <c r="O39" s="692"/>
      <c r="P39" s="692"/>
      <c r="Q39" s="692"/>
      <c r="R39" s="691"/>
    </row>
    <row r="40" spans="8:20" ht="16.5" customHeight="1"/>
    <row r="41" spans="8:20" ht="16.5" customHeight="1"/>
    <row r="42" spans="8:20" ht="16.5" customHeight="1"/>
    <row r="43" spans="8:20" ht="16.5" customHeight="1"/>
    <row r="44" spans="8:20" ht="16.5" customHeight="1">
      <c r="L44" s="1450" t="s">
        <v>690</v>
      </c>
      <c r="M44" s="1450" t="s">
        <v>691</v>
      </c>
      <c r="N44" s="1450" t="s">
        <v>693</v>
      </c>
      <c r="O44" s="1450" t="s">
        <v>692</v>
      </c>
      <c r="P44" s="1450" t="s">
        <v>694</v>
      </c>
      <c r="Q44" s="1450" t="s">
        <v>695</v>
      </c>
      <c r="R44" s="1450" t="s">
        <v>696</v>
      </c>
      <c r="S44" s="1450" t="s">
        <v>697</v>
      </c>
      <c r="T44" s="1450" t="s">
        <v>698</v>
      </c>
    </row>
    <row r="45" spans="8:20" ht="16.5" customHeight="1">
      <c r="J45" s="1453" t="s">
        <v>757</v>
      </c>
      <c r="K45" s="1451" t="s">
        <v>699</v>
      </c>
      <c r="L45" s="675">
        <v>442</v>
      </c>
      <c r="M45" s="675">
        <v>455</v>
      </c>
      <c r="N45" s="675">
        <v>30</v>
      </c>
      <c r="O45" s="675">
        <v>360</v>
      </c>
      <c r="P45" s="675">
        <v>475</v>
      </c>
      <c r="S45" s="675">
        <v>40</v>
      </c>
      <c r="T45" s="675">
        <v>161</v>
      </c>
    </row>
    <row r="46" spans="8:20" ht="16.5" customHeight="1">
      <c r="J46" s="1452"/>
      <c r="K46" s="1451" t="s">
        <v>758</v>
      </c>
      <c r="L46" s="675">
        <v>1564</v>
      </c>
      <c r="M46" s="675">
        <v>139</v>
      </c>
      <c r="N46" s="675">
        <v>90</v>
      </c>
      <c r="S46" s="675">
        <v>80</v>
      </c>
    </row>
    <row r="47" spans="8:20" ht="16.5" customHeight="1">
      <c r="J47" s="1453" t="s">
        <v>812</v>
      </c>
      <c r="K47" s="1451" t="s">
        <v>699</v>
      </c>
      <c r="Q47" s="675">
        <v>80</v>
      </c>
      <c r="R47" s="675">
        <v>70</v>
      </c>
    </row>
    <row r="48" spans="8:20" ht="16.5" customHeight="1">
      <c r="H48" s="1285"/>
      <c r="J48" s="1453" t="s">
        <v>811</v>
      </c>
      <c r="K48" s="1451" t="s">
        <v>758</v>
      </c>
      <c r="L48" s="675">
        <v>894</v>
      </c>
      <c r="M48" s="675">
        <v>190</v>
      </c>
      <c r="N48" s="675">
        <v>45</v>
      </c>
      <c r="O48" s="675">
        <v>396</v>
      </c>
      <c r="P48" s="675">
        <v>110</v>
      </c>
    </row>
    <row r="49" spans="8:21" ht="16.5" customHeight="1">
      <c r="H49" s="1285"/>
      <c r="K49" s="675" t="s">
        <v>759</v>
      </c>
      <c r="L49" s="1564">
        <f>SUM(L45:L48)</f>
        <v>2900</v>
      </c>
      <c r="M49" s="1564">
        <f t="shared" ref="M49:T49" si="2">SUM(M45:M48)</f>
        <v>784</v>
      </c>
      <c r="N49" s="1564">
        <f t="shared" si="2"/>
        <v>165</v>
      </c>
      <c r="O49" s="1564">
        <f t="shared" si="2"/>
        <v>756</v>
      </c>
      <c r="P49" s="1564">
        <f t="shared" si="2"/>
        <v>585</v>
      </c>
      <c r="Q49" s="1564">
        <f t="shared" si="2"/>
        <v>80</v>
      </c>
      <c r="R49" s="1564">
        <f t="shared" si="2"/>
        <v>70</v>
      </c>
      <c r="S49" s="1564">
        <f t="shared" si="2"/>
        <v>120</v>
      </c>
      <c r="T49" s="1564">
        <f t="shared" si="2"/>
        <v>161</v>
      </c>
      <c r="U49" s="1564">
        <f>SUM(L49:T49)</f>
        <v>5621</v>
      </c>
    </row>
    <row r="50" spans="8:21">
      <c r="H50" s="1285" t="s">
        <v>1008</v>
      </c>
    </row>
  </sheetData>
  <mergeCells count="11">
    <mergeCell ref="R3:R5"/>
    <mergeCell ref="Q4:Q5"/>
    <mergeCell ref="L3:P3"/>
    <mergeCell ref="L30:L31"/>
    <mergeCell ref="R29:R31"/>
    <mergeCell ref="L29:Q29"/>
    <mergeCell ref="Q30:Q31"/>
    <mergeCell ref="P30:P31"/>
    <mergeCell ref="O30:O31"/>
    <mergeCell ref="N30:N31"/>
    <mergeCell ref="M30:M31"/>
  </mergeCells>
  <phoneticPr fontId="5"/>
  <printOptions horizontalCentered="1"/>
  <pageMargins left="0.59055118110236227" right="0.47244094488188981" top="0.59055118110236227" bottom="0.39370078740157483" header="0.47244094488188981" footer="0.23622047244094491"/>
  <pageSetup paperSize="9" scale="96" firstPageNumber="102" fitToWidth="2" pageOrder="overThenDown" orientation="portrait" useFirstPageNumber="1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92"/>
  <sheetViews>
    <sheetView topLeftCell="A16" zoomScaleNormal="100" zoomScaleSheetLayoutView="100" workbookViewId="0">
      <selection activeCell="J47" sqref="J47"/>
    </sheetView>
  </sheetViews>
  <sheetFormatPr defaultRowHeight="13"/>
  <cols>
    <col min="1" max="1" width="5.90625" style="376" customWidth="1"/>
    <col min="2" max="2" width="8" style="376" bestFit="1" customWidth="1"/>
    <col min="3" max="3" width="8.6328125" style="376" customWidth="1"/>
    <col min="4" max="11" width="7.6328125" style="376" customWidth="1"/>
    <col min="12" max="12" width="10.6328125" style="376" customWidth="1"/>
    <col min="13" max="13" width="7.6328125" style="376" customWidth="1"/>
    <col min="14" max="14" width="5.90625" style="1" customWidth="1"/>
    <col min="15" max="15" width="8" style="1" bestFit="1" customWidth="1"/>
    <col min="16" max="16" width="8.6328125" style="1" customWidth="1"/>
    <col min="17" max="25" width="7.6328125" style="1" customWidth="1"/>
    <col min="26" max="26" width="7.6328125" customWidth="1"/>
    <col min="27" max="27" width="6.6328125" bestFit="1" customWidth="1"/>
    <col min="28" max="28" width="7.08984375" bestFit="1" customWidth="1"/>
    <col min="29" max="29" width="10.6328125" customWidth="1"/>
    <col min="30" max="30" width="8.453125" bestFit="1" customWidth="1"/>
    <col min="31" max="31" width="6.6328125" bestFit="1" customWidth="1"/>
    <col min="32" max="32" width="6.453125" bestFit="1" customWidth="1"/>
    <col min="33" max="33" width="7" bestFit="1" customWidth="1"/>
    <col min="34" max="34" width="5.08984375" bestFit="1" customWidth="1"/>
    <col min="35" max="35" width="7.08984375" bestFit="1" customWidth="1"/>
    <col min="36" max="53" width="3.08984375" customWidth="1"/>
    <col min="270" max="270" width="5.90625" customWidth="1"/>
    <col min="271" max="271" width="8" bestFit="1" customWidth="1"/>
    <col min="272" max="272" width="8.6328125" customWidth="1"/>
    <col min="273" max="282" width="7.6328125" customWidth="1"/>
    <col min="283" max="283" width="6.6328125" bestFit="1" customWidth="1"/>
    <col min="284" max="284" width="7.08984375" bestFit="1" customWidth="1"/>
    <col min="285" max="285" width="10.6328125" customWidth="1"/>
    <col min="286" max="286" width="8.453125" bestFit="1" customWidth="1"/>
    <col min="287" max="287" width="6.6328125" bestFit="1" customWidth="1"/>
    <col min="288" max="288" width="6.453125" bestFit="1" customWidth="1"/>
    <col min="289" max="289" width="7" bestFit="1" customWidth="1"/>
    <col min="290" max="290" width="5.08984375" bestFit="1" customWidth="1"/>
    <col min="291" max="291" width="7.08984375" bestFit="1" customWidth="1"/>
    <col min="292" max="309" width="3.08984375" customWidth="1"/>
    <col min="526" max="526" width="5.90625" customWidth="1"/>
    <col min="527" max="527" width="8" bestFit="1" customWidth="1"/>
    <col min="528" max="528" width="8.6328125" customWidth="1"/>
    <col min="529" max="538" width="7.6328125" customWidth="1"/>
    <col min="539" max="539" width="6.6328125" bestFit="1" customWidth="1"/>
    <col min="540" max="540" width="7.08984375" bestFit="1" customWidth="1"/>
    <col min="541" max="541" width="10.6328125" customWidth="1"/>
    <col min="542" max="542" width="8.453125" bestFit="1" customWidth="1"/>
    <col min="543" max="543" width="6.6328125" bestFit="1" customWidth="1"/>
    <col min="544" max="544" width="6.453125" bestFit="1" customWidth="1"/>
    <col min="545" max="545" width="7" bestFit="1" customWidth="1"/>
    <col min="546" max="546" width="5.08984375" bestFit="1" customWidth="1"/>
    <col min="547" max="547" width="7.08984375" bestFit="1" customWidth="1"/>
    <col min="548" max="565" width="3.08984375" customWidth="1"/>
    <col min="782" max="782" width="5.90625" customWidth="1"/>
    <col min="783" max="783" width="8" bestFit="1" customWidth="1"/>
    <col min="784" max="784" width="8.6328125" customWidth="1"/>
    <col min="785" max="794" width="7.6328125" customWidth="1"/>
    <col min="795" max="795" width="6.6328125" bestFit="1" customWidth="1"/>
    <col min="796" max="796" width="7.08984375" bestFit="1" customWidth="1"/>
    <col min="797" max="797" width="10.6328125" customWidth="1"/>
    <col min="798" max="798" width="8.453125" bestFit="1" customWidth="1"/>
    <col min="799" max="799" width="6.6328125" bestFit="1" customWidth="1"/>
    <col min="800" max="800" width="6.453125" bestFit="1" customWidth="1"/>
    <col min="801" max="801" width="7" bestFit="1" customWidth="1"/>
    <col min="802" max="802" width="5.08984375" bestFit="1" customWidth="1"/>
    <col min="803" max="803" width="7.08984375" bestFit="1" customWidth="1"/>
    <col min="804" max="821" width="3.08984375" customWidth="1"/>
    <col min="1038" max="1038" width="5.90625" customWidth="1"/>
    <col min="1039" max="1039" width="8" bestFit="1" customWidth="1"/>
    <col min="1040" max="1040" width="8.6328125" customWidth="1"/>
    <col min="1041" max="1050" width="7.6328125" customWidth="1"/>
    <col min="1051" max="1051" width="6.6328125" bestFit="1" customWidth="1"/>
    <col min="1052" max="1052" width="7.08984375" bestFit="1" customWidth="1"/>
    <col min="1053" max="1053" width="10.6328125" customWidth="1"/>
    <col min="1054" max="1054" width="8.453125" bestFit="1" customWidth="1"/>
    <col min="1055" max="1055" width="6.6328125" bestFit="1" customWidth="1"/>
    <col min="1056" max="1056" width="6.453125" bestFit="1" customWidth="1"/>
    <col min="1057" max="1057" width="7" bestFit="1" customWidth="1"/>
    <col min="1058" max="1058" width="5.08984375" bestFit="1" customWidth="1"/>
    <col min="1059" max="1059" width="7.08984375" bestFit="1" customWidth="1"/>
    <col min="1060" max="1077" width="3.08984375" customWidth="1"/>
    <col min="1294" max="1294" width="5.90625" customWidth="1"/>
    <col min="1295" max="1295" width="8" bestFit="1" customWidth="1"/>
    <col min="1296" max="1296" width="8.6328125" customWidth="1"/>
    <col min="1297" max="1306" width="7.6328125" customWidth="1"/>
    <col min="1307" max="1307" width="6.6328125" bestFit="1" customWidth="1"/>
    <col min="1308" max="1308" width="7.08984375" bestFit="1" customWidth="1"/>
    <col min="1309" max="1309" width="10.6328125" customWidth="1"/>
    <col min="1310" max="1310" width="8.453125" bestFit="1" customWidth="1"/>
    <col min="1311" max="1311" width="6.6328125" bestFit="1" customWidth="1"/>
    <col min="1312" max="1312" width="6.453125" bestFit="1" customWidth="1"/>
    <col min="1313" max="1313" width="7" bestFit="1" customWidth="1"/>
    <col min="1314" max="1314" width="5.08984375" bestFit="1" customWidth="1"/>
    <col min="1315" max="1315" width="7.08984375" bestFit="1" customWidth="1"/>
    <col min="1316" max="1333" width="3.08984375" customWidth="1"/>
    <col min="1550" max="1550" width="5.90625" customWidth="1"/>
    <col min="1551" max="1551" width="8" bestFit="1" customWidth="1"/>
    <col min="1552" max="1552" width="8.6328125" customWidth="1"/>
    <col min="1553" max="1562" width="7.6328125" customWidth="1"/>
    <col min="1563" max="1563" width="6.6328125" bestFit="1" customWidth="1"/>
    <col min="1564" max="1564" width="7.08984375" bestFit="1" customWidth="1"/>
    <col min="1565" max="1565" width="10.6328125" customWidth="1"/>
    <col min="1566" max="1566" width="8.453125" bestFit="1" customWidth="1"/>
    <col min="1567" max="1567" width="6.6328125" bestFit="1" customWidth="1"/>
    <col min="1568" max="1568" width="6.453125" bestFit="1" customWidth="1"/>
    <col min="1569" max="1569" width="7" bestFit="1" customWidth="1"/>
    <col min="1570" max="1570" width="5.08984375" bestFit="1" customWidth="1"/>
    <col min="1571" max="1571" width="7.08984375" bestFit="1" customWidth="1"/>
    <col min="1572" max="1589" width="3.08984375" customWidth="1"/>
    <col min="1806" max="1806" width="5.90625" customWidth="1"/>
    <col min="1807" max="1807" width="8" bestFit="1" customWidth="1"/>
    <col min="1808" max="1808" width="8.6328125" customWidth="1"/>
    <col min="1809" max="1818" width="7.6328125" customWidth="1"/>
    <col min="1819" max="1819" width="6.6328125" bestFit="1" customWidth="1"/>
    <col min="1820" max="1820" width="7.08984375" bestFit="1" customWidth="1"/>
    <col min="1821" max="1821" width="10.6328125" customWidth="1"/>
    <col min="1822" max="1822" width="8.453125" bestFit="1" customWidth="1"/>
    <col min="1823" max="1823" width="6.6328125" bestFit="1" customWidth="1"/>
    <col min="1824" max="1824" width="6.453125" bestFit="1" customWidth="1"/>
    <col min="1825" max="1825" width="7" bestFit="1" customWidth="1"/>
    <col min="1826" max="1826" width="5.08984375" bestFit="1" customWidth="1"/>
    <col min="1827" max="1827" width="7.08984375" bestFit="1" customWidth="1"/>
    <col min="1828" max="1845" width="3.08984375" customWidth="1"/>
    <col min="2062" max="2062" width="5.90625" customWidth="1"/>
    <col min="2063" max="2063" width="8" bestFit="1" customWidth="1"/>
    <col min="2064" max="2064" width="8.6328125" customWidth="1"/>
    <col min="2065" max="2074" width="7.6328125" customWidth="1"/>
    <col min="2075" max="2075" width="6.6328125" bestFit="1" customWidth="1"/>
    <col min="2076" max="2076" width="7.08984375" bestFit="1" customWidth="1"/>
    <col min="2077" max="2077" width="10.6328125" customWidth="1"/>
    <col min="2078" max="2078" width="8.453125" bestFit="1" customWidth="1"/>
    <col min="2079" max="2079" width="6.6328125" bestFit="1" customWidth="1"/>
    <col min="2080" max="2080" width="6.453125" bestFit="1" customWidth="1"/>
    <col min="2081" max="2081" width="7" bestFit="1" customWidth="1"/>
    <col min="2082" max="2082" width="5.08984375" bestFit="1" customWidth="1"/>
    <col min="2083" max="2083" width="7.08984375" bestFit="1" customWidth="1"/>
    <col min="2084" max="2101" width="3.08984375" customWidth="1"/>
    <col min="2318" max="2318" width="5.90625" customWidth="1"/>
    <col min="2319" max="2319" width="8" bestFit="1" customWidth="1"/>
    <col min="2320" max="2320" width="8.6328125" customWidth="1"/>
    <col min="2321" max="2330" width="7.6328125" customWidth="1"/>
    <col min="2331" max="2331" width="6.6328125" bestFit="1" customWidth="1"/>
    <col min="2332" max="2332" width="7.08984375" bestFit="1" customWidth="1"/>
    <col min="2333" max="2333" width="10.6328125" customWidth="1"/>
    <col min="2334" max="2334" width="8.453125" bestFit="1" customWidth="1"/>
    <col min="2335" max="2335" width="6.6328125" bestFit="1" customWidth="1"/>
    <col min="2336" max="2336" width="6.453125" bestFit="1" customWidth="1"/>
    <col min="2337" max="2337" width="7" bestFit="1" customWidth="1"/>
    <col min="2338" max="2338" width="5.08984375" bestFit="1" customWidth="1"/>
    <col min="2339" max="2339" width="7.08984375" bestFit="1" customWidth="1"/>
    <col min="2340" max="2357" width="3.08984375" customWidth="1"/>
    <col min="2574" max="2574" width="5.90625" customWidth="1"/>
    <col min="2575" max="2575" width="8" bestFit="1" customWidth="1"/>
    <col min="2576" max="2576" width="8.6328125" customWidth="1"/>
    <col min="2577" max="2586" width="7.6328125" customWidth="1"/>
    <col min="2587" max="2587" width="6.6328125" bestFit="1" customWidth="1"/>
    <col min="2588" max="2588" width="7.08984375" bestFit="1" customWidth="1"/>
    <col min="2589" max="2589" width="10.6328125" customWidth="1"/>
    <col min="2590" max="2590" width="8.453125" bestFit="1" customWidth="1"/>
    <col min="2591" max="2591" width="6.6328125" bestFit="1" customWidth="1"/>
    <col min="2592" max="2592" width="6.453125" bestFit="1" customWidth="1"/>
    <col min="2593" max="2593" width="7" bestFit="1" customWidth="1"/>
    <col min="2594" max="2594" width="5.08984375" bestFit="1" customWidth="1"/>
    <col min="2595" max="2595" width="7.08984375" bestFit="1" customWidth="1"/>
    <col min="2596" max="2613" width="3.08984375" customWidth="1"/>
    <col min="2830" max="2830" width="5.90625" customWidth="1"/>
    <col min="2831" max="2831" width="8" bestFit="1" customWidth="1"/>
    <col min="2832" max="2832" width="8.6328125" customWidth="1"/>
    <col min="2833" max="2842" width="7.6328125" customWidth="1"/>
    <col min="2843" max="2843" width="6.6328125" bestFit="1" customWidth="1"/>
    <col min="2844" max="2844" width="7.08984375" bestFit="1" customWidth="1"/>
    <col min="2845" max="2845" width="10.6328125" customWidth="1"/>
    <col min="2846" max="2846" width="8.453125" bestFit="1" customWidth="1"/>
    <col min="2847" max="2847" width="6.6328125" bestFit="1" customWidth="1"/>
    <col min="2848" max="2848" width="6.453125" bestFit="1" customWidth="1"/>
    <col min="2849" max="2849" width="7" bestFit="1" customWidth="1"/>
    <col min="2850" max="2850" width="5.08984375" bestFit="1" customWidth="1"/>
    <col min="2851" max="2851" width="7.08984375" bestFit="1" customWidth="1"/>
    <col min="2852" max="2869" width="3.08984375" customWidth="1"/>
    <col min="3086" max="3086" width="5.90625" customWidth="1"/>
    <col min="3087" max="3087" width="8" bestFit="1" customWidth="1"/>
    <col min="3088" max="3088" width="8.6328125" customWidth="1"/>
    <col min="3089" max="3098" width="7.6328125" customWidth="1"/>
    <col min="3099" max="3099" width="6.6328125" bestFit="1" customWidth="1"/>
    <col min="3100" max="3100" width="7.08984375" bestFit="1" customWidth="1"/>
    <col min="3101" max="3101" width="10.6328125" customWidth="1"/>
    <col min="3102" max="3102" width="8.453125" bestFit="1" customWidth="1"/>
    <col min="3103" max="3103" width="6.6328125" bestFit="1" customWidth="1"/>
    <col min="3104" max="3104" width="6.453125" bestFit="1" customWidth="1"/>
    <col min="3105" max="3105" width="7" bestFit="1" customWidth="1"/>
    <col min="3106" max="3106" width="5.08984375" bestFit="1" customWidth="1"/>
    <col min="3107" max="3107" width="7.08984375" bestFit="1" customWidth="1"/>
    <col min="3108" max="3125" width="3.08984375" customWidth="1"/>
    <col min="3342" max="3342" width="5.90625" customWidth="1"/>
    <col min="3343" max="3343" width="8" bestFit="1" customWidth="1"/>
    <col min="3344" max="3344" width="8.6328125" customWidth="1"/>
    <col min="3345" max="3354" width="7.6328125" customWidth="1"/>
    <col min="3355" max="3355" width="6.6328125" bestFit="1" customWidth="1"/>
    <col min="3356" max="3356" width="7.08984375" bestFit="1" customWidth="1"/>
    <col min="3357" max="3357" width="10.6328125" customWidth="1"/>
    <col min="3358" max="3358" width="8.453125" bestFit="1" customWidth="1"/>
    <col min="3359" max="3359" width="6.6328125" bestFit="1" customWidth="1"/>
    <col min="3360" max="3360" width="6.453125" bestFit="1" customWidth="1"/>
    <col min="3361" max="3361" width="7" bestFit="1" customWidth="1"/>
    <col min="3362" max="3362" width="5.08984375" bestFit="1" customWidth="1"/>
    <col min="3363" max="3363" width="7.08984375" bestFit="1" customWidth="1"/>
    <col min="3364" max="3381" width="3.08984375" customWidth="1"/>
    <col min="3598" max="3598" width="5.90625" customWidth="1"/>
    <col min="3599" max="3599" width="8" bestFit="1" customWidth="1"/>
    <col min="3600" max="3600" width="8.6328125" customWidth="1"/>
    <col min="3601" max="3610" width="7.6328125" customWidth="1"/>
    <col min="3611" max="3611" width="6.6328125" bestFit="1" customWidth="1"/>
    <col min="3612" max="3612" width="7.08984375" bestFit="1" customWidth="1"/>
    <col min="3613" max="3613" width="10.6328125" customWidth="1"/>
    <col min="3614" max="3614" width="8.453125" bestFit="1" customWidth="1"/>
    <col min="3615" max="3615" width="6.6328125" bestFit="1" customWidth="1"/>
    <col min="3616" max="3616" width="6.453125" bestFit="1" customWidth="1"/>
    <col min="3617" max="3617" width="7" bestFit="1" customWidth="1"/>
    <col min="3618" max="3618" width="5.08984375" bestFit="1" customWidth="1"/>
    <col min="3619" max="3619" width="7.08984375" bestFit="1" customWidth="1"/>
    <col min="3620" max="3637" width="3.08984375" customWidth="1"/>
    <col min="3854" max="3854" width="5.90625" customWidth="1"/>
    <col min="3855" max="3855" width="8" bestFit="1" customWidth="1"/>
    <col min="3856" max="3856" width="8.6328125" customWidth="1"/>
    <col min="3857" max="3866" width="7.6328125" customWidth="1"/>
    <col min="3867" max="3867" width="6.6328125" bestFit="1" customWidth="1"/>
    <col min="3868" max="3868" width="7.08984375" bestFit="1" customWidth="1"/>
    <col min="3869" max="3869" width="10.6328125" customWidth="1"/>
    <col min="3870" max="3870" width="8.453125" bestFit="1" customWidth="1"/>
    <col min="3871" max="3871" width="6.6328125" bestFit="1" customWidth="1"/>
    <col min="3872" max="3872" width="6.453125" bestFit="1" customWidth="1"/>
    <col min="3873" max="3873" width="7" bestFit="1" customWidth="1"/>
    <col min="3874" max="3874" width="5.08984375" bestFit="1" customWidth="1"/>
    <col min="3875" max="3875" width="7.08984375" bestFit="1" customWidth="1"/>
    <col min="3876" max="3893" width="3.08984375" customWidth="1"/>
    <col min="4110" max="4110" width="5.90625" customWidth="1"/>
    <col min="4111" max="4111" width="8" bestFit="1" customWidth="1"/>
    <col min="4112" max="4112" width="8.6328125" customWidth="1"/>
    <col min="4113" max="4122" width="7.6328125" customWidth="1"/>
    <col min="4123" max="4123" width="6.6328125" bestFit="1" customWidth="1"/>
    <col min="4124" max="4124" width="7.08984375" bestFit="1" customWidth="1"/>
    <col min="4125" max="4125" width="10.6328125" customWidth="1"/>
    <col min="4126" max="4126" width="8.453125" bestFit="1" customWidth="1"/>
    <col min="4127" max="4127" width="6.6328125" bestFit="1" customWidth="1"/>
    <col min="4128" max="4128" width="6.453125" bestFit="1" customWidth="1"/>
    <col min="4129" max="4129" width="7" bestFit="1" customWidth="1"/>
    <col min="4130" max="4130" width="5.08984375" bestFit="1" customWidth="1"/>
    <col min="4131" max="4131" width="7.08984375" bestFit="1" customWidth="1"/>
    <col min="4132" max="4149" width="3.08984375" customWidth="1"/>
    <col min="4366" max="4366" width="5.90625" customWidth="1"/>
    <col min="4367" max="4367" width="8" bestFit="1" customWidth="1"/>
    <col min="4368" max="4368" width="8.6328125" customWidth="1"/>
    <col min="4369" max="4378" width="7.6328125" customWidth="1"/>
    <col min="4379" max="4379" width="6.6328125" bestFit="1" customWidth="1"/>
    <col min="4380" max="4380" width="7.08984375" bestFit="1" customWidth="1"/>
    <col min="4381" max="4381" width="10.6328125" customWidth="1"/>
    <col min="4382" max="4382" width="8.453125" bestFit="1" customWidth="1"/>
    <col min="4383" max="4383" width="6.6328125" bestFit="1" customWidth="1"/>
    <col min="4384" max="4384" width="6.453125" bestFit="1" customWidth="1"/>
    <col min="4385" max="4385" width="7" bestFit="1" customWidth="1"/>
    <col min="4386" max="4386" width="5.08984375" bestFit="1" customWidth="1"/>
    <col min="4387" max="4387" width="7.08984375" bestFit="1" customWidth="1"/>
    <col min="4388" max="4405" width="3.08984375" customWidth="1"/>
    <col min="4622" max="4622" width="5.90625" customWidth="1"/>
    <col min="4623" max="4623" width="8" bestFit="1" customWidth="1"/>
    <col min="4624" max="4624" width="8.6328125" customWidth="1"/>
    <col min="4625" max="4634" width="7.6328125" customWidth="1"/>
    <col min="4635" max="4635" width="6.6328125" bestFit="1" customWidth="1"/>
    <col min="4636" max="4636" width="7.08984375" bestFit="1" customWidth="1"/>
    <col min="4637" max="4637" width="10.6328125" customWidth="1"/>
    <col min="4638" max="4638" width="8.453125" bestFit="1" customWidth="1"/>
    <col min="4639" max="4639" width="6.6328125" bestFit="1" customWidth="1"/>
    <col min="4640" max="4640" width="6.453125" bestFit="1" customWidth="1"/>
    <col min="4641" max="4641" width="7" bestFit="1" customWidth="1"/>
    <col min="4642" max="4642" width="5.08984375" bestFit="1" customWidth="1"/>
    <col min="4643" max="4643" width="7.08984375" bestFit="1" customWidth="1"/>
    <col min="4644" max="4661" width="3.08984375" customWidth="1"/>
    <col min="4878" max="4878" width="5.90625" customWidth="1"/>
    <col min="4879" max="4879" width="8" bestFit="1" customWidth="1"/>
    <col min="4880" max="4880" width="8.6328125" customWidth="1"/>
    <col min="4881" max="4890" width="7.6328125" customWidth="1"/>
    <col min="4891" max="4891" width="6.6328125" bestFit="1" customWidth="1"/>
    <col min="4892" max="4892" width="7.08984375" bestFit="1" customWidth="1"/>
    <col min="4893" max="4893" width="10.6328125" customWidth="1"/>
    <col min="4894" max="4894" width="8.453125" bestFit="1" customWidth="1"/>
    <col min="4895" max="4895" width="6.6328125" bestFit="1" customWidth="1"/>
    <col min="4896" max="4896" width="6.453125" bestFit="1" customWidth="1"/>
    <col min="4897" max="4897" width="7" bestFit="1" customWidth="1"/>
    <col min="4898" max="4898" width="5.08984375" bestFit="1" customWidth="1"/>
    <col min="4899" max="4899" width="7.08984375" bestFit="1" customWidth="1"/>
    <col min="4900" max="4917" width="3.08984375" customWidth="1"/>
    <col min="5134" max="5134" width="5.90625" customWidth="1"/>
    <col min="5135" max="5135" width="8" bestFit="1" customWidth="1"/>
    <col min="5136" max="5136" width="8.6328125" customWidth="1"/>
    <col min="5137" max="5146" width="7.6328125" customWidth="1"/>
    <col min="5147" max="5147" width="6.6328125" bestFit="1" customWidth="1"/>
    <col min="5148" max="5148" width="7.08984375" bestFit="1" customWidth="1"/>
    <col min="5149" max="5149" width="10.6328125" customWidth="1"/>
    <col min="5150" max="5150" width="8.453125" bestFit="1" customWidth="1"/>
    <col min="5151" max="5151" width="6.6328125" bestFit="1" customWidth="1"/>
    <col min="5152" max="5152" width="6.453125" bestFit="1" customWidth="1"/>
    <col min="5153" max="5153" width="7" bestFit="1" customWidth="1"/>
    <col min="5154" max="5154" width="5.08984375" bestFit="1" customWidth="1"/>
    <col min="5155" max="5155" width="7.08984375" bestFit="1" customWidth="1"/>
    <col min="5156" max="5173" width="3.08984375" customWidth="1"/>
    <col min="5390" max="5390" width="5.90625" customWidth="1"/>
    <col min="5391" max="5391" width="8" bestFit="1" customWidth="1"/>
    <col min="5392" max="5392" width="8.6328125" customWidth="1"/>
    <col min="5393" max="5402" width="7.6328125" customWidth="1"/>
    <col min="5403" max="5403" width="6.6328125" bestFit="1" customWidth="1"/>
    <col min="5404" max="5404" width="7.08984375" bestFit="1" customWidth="1"/>
    <col min="5405" max="5405" width="10.6328125" customWidth="1"/>
    <col min="5406" max="5406" width="8.453125" bestFit="1" customWidth="1"/>
    <col min="5407" max="5407" width="6.6328125" bestFit="1" customWidth="1"/>
    <col min="5408" max="5408" width="6.453125" bestFit="1" customWidth="1"/>
    <col min="5409" max="5409" width="7" bestFit="1" customWidth="1"/>
    <col min="5410" max="5410" width="5.08984375" bestFit="1" customWidth="1"/>
    <col min="5411" max="5411" width="7.08984375" bestFit="1" customWidth="1"/>
    <col min="5412" max="5429" width="3.08984375" customWidth="1"/>
    <col min="5646" max="5646" width="5.90625" customWidth="1"/>
    <col min="5647" max="5647" width="8" bestFit="1" customWidth="1"/>
    <col min="5648" max="5648" width="8.6328125" customWidth="1"/>
    <col min="5649" max="5658" width="7.6328125" customWidth="1"/>
    <col min="5659" max="5659" width="6.6328125" bestFit="1" customWidth="1"/>
    <col min="5660" max="5660" width="7.08984375" bestFit="1" customWidth="1"/>
    <col min="5661" max="5661" width="10.6328125" customWidth="1"/>
    <col min="5662" max="5662" width="8.453125" bestFit="1" customWidth="1"/>
    <col min="5663" max="5663" width="6.6328125" bestFit="1" customWidth="1"/>
    <col min="5664" max="5664" width="6.453125" bestFit="1" customWidth="1"/>
    <col min="5665" max="5665" width="7" bestFit="1" customWidth="1"/>
    <col min="5666" max="5666" width="5.08984375" bestFit="1" customWidth="1"/>
    <col min="5667" max="5667" width="7.08984375" bestFit="1" customWidth="1"/>
    <col min="5668" max="5685" width="3.08984375" customWidth="1"/>
    <col min="5902" max="5902" width="5.90625" customWidth="1"/>
    <col min="5903" max="5903" width="8" bestFit="1" customWidth="1"/>
    <col min="5904" max="5904" width="8.6328125" customWidth="1"/>
    <col min="5905" max="5914" width="7.6328125" customWidth="1"/>
    <col min="5915" max="5915" width="6.6328125" bestFit="1" customWidth="1"/>
    <col min="5916" max="5916" width="7.08984375" bestFit="1" customWidth="1"/>
    <col min="5917" max="5917" width="10.6328125" customWidth="1"/>
    <col min="5918" max="5918" width="8.453125" bestFit="1" customWidth="1"/>
    <col min="5919" max="5919" width="6.6328125" bestFit="1" customWidth="1"/>
    <col min="5920" max="5920" width="6.453125" bestFit="1" customWidth="1"/>
    <col min="5921" max="5921" width="7" bestFit="1" customWidth="1"/>
    <col min="5922" max="5922" width="5.08984375" bestFit="1" customWidth="1"/>
    <col min="5923" max="5923" width="7.08984375" bestFit="1" customWidth="1"/>
    <col min="5924" max="5941" width="3.08984375" customWidth="1"/>
    <col min="6158" max="6158" width="5.90625" customWidth="1"/>
    <col min="6159" max="6159" width="8" bestFit="1" customWidth="1"/>
    <col min="6160" max="6160" width="8.6328125" customWidth="1"/>
    <col min="6161" max="6170" width="7.6328125" customWidth="1"/>
    <col min="6171" max="6171" width="6.6328125" bestFit="1" customWidth="1"/>
    <col min="6172" max="6172" width="7.08984375" bestFit="1" customWidth="1"/>
    <col min="6173" max="6173" width="10.6328125" customWidth="1"/>
    <col min="6174" max="6174" width="8.453125" bestFit="1" customWidth="1"/>
    <col min="6175" max="6175" width="6.6328125" bestFit="1" customWidth="1"/>
    <col min="6176" max="6176" width="6.453125" bestFit="1" customWidth="1"/>
    <col min="6177" max="6177" width="7" bestFit="1" customWidth="1"/>
    <col min="6178" max="6178" width="5.08984375" bestFit="1" customWidth="1"/>
    <col min="6179" max="6179" width="7.08984375" bestFit="1" customWidth="1"/>
    <col min="6180" max="6197" width="3.08984375" customWidth="1"/>
    <col min="6414" max="6414" width="5.90625" customWidth="1"/>
    <col min="6415" max="6415" width="8" bestFit="1" customWidth="1"/>
    <col min="6416" max="6416" width="8.6328125" customWidth="1"/>
    <col min="6417" max="6426" width="7.6328125" customWidth="1"/>
    <col min="6427" max="6427" width="6.6328125" bestFit="1" customWidth="1"/>
    <col min="6428" max="6428" width="7.08984375" bestFit="1" customWidth="1"/>
    <col min="6429" max="6429" width="10.6328125" customWidth="1"/>
    <col min="6430" max="6430" width="8.453125" bestFit="1" customWidth="1"/>
    <col min="6431" max="6431" width="6.6328125" bestFit="1" customWidth="1"/>
    <col min="6432" max="6432" width="6.453125" bestFit="1" customWidth="1"/>
    <col min="6433" max="6433" width="7" bestFit="1" customWidth="1"/>
    <col min="6434" max="6434" width="5.08984375" bestFit="1" customWidth="1"/>
    <col min="6435" max="6435" width="7.08984375" bestFit="1" customWidth="1"/>
    <col min="6436" max="6453" width="3.08984375" customWidth="1"/>
    <col min="6670" max="6670" width="5.90625" customWidth="1"/>
    <col min="6671" max="6671" width="8" bestFit="1" customWidth="1"/>
    <col min="6672" max="6672" width="8.6328125" customWidth="1"/>
    <col min="6673" max="6682" width="7.6328125" customWidth="1"/>
    <col min="6683" max="6683" width="6.6328125" bestFit="1" customWidth="1"/>
    <col min="6684" max="6684" width="7.08984375" bestFit="1" customWidth="1"/>
    <col min="6685" max="6685" width="10.6328125" customWidth="1"/>
    <col min="6686" max="6686" width="8.453125" bestFit="1" customWidth="1"/>
    <col min="6687" max="6687" width="6.6328125" bestFit="1" customWidth="1"/>
    <col min="6688" max="6688" width="6.453125" bestFit="1" customWidth="1"/>
    <col min="6689" max="6689" width="7" bestFit="1" customWidth="1"/>
    <col min="6690" max="6690" width="5.08984375" bestFit="1" customWidth="1"/>
    <col min="6691" max="6691" width="7.08984375" bestFit="1" customWidth="1"/>
    <col min="6692" max="6709" width="3.08984375" customWidth="1"/>
    <col min="6926" max="6926" width="5.90625" customWidth="1"/>
    <col min="6927" max="6927" width="8" bestFit="1" customWidth="1"/>
    <col min="6928" max="6928" width="8.6328125" customWidth="1"/>
    <col min="6929" max="6938" width="7.6328125" customWidth="1"/>
    <col min="6939" max="6939" width="6.6328125" bestFit="1" customWidth="1"/>
    <col min="6940" max="6940" width="7.08984375" bestFit="1" customWidth="1"/>
    <col min="6941" max="6941" width="10.6328125" customWidth="1"/>
    <col min="6942" max="6942" width="8.453125" bestFit="1" customWidth="1"/>
    <col min="6943" max="6943" width="6.6328125" bestFit="1" customWidth="1"/>
    <col min="6944" max="6944" width="6.453125" bestFit="1" customWidth="1"/>
    <col min="6945" max="6945" width="7" bestFit="1" customWidth="1"/>
    <col min="6946" max="6946" width="5.08984375" bestFit="1" customWidth="1"/>
    <col min="6947" max="6947" width="7.08984375" bestFit="1" customWidth="1"/>
    <col min="6948" max="6965" width="3.08984375" customWidth="1"/>
    <col min="7182" max="7182" width="5.90625" customWidth="1"/>
    <col min="7183" max="7183" width="8" bestFit="1" customWidth="1"/>
    <col min="7184" max="7184" width="8.6328125" customWidth="1"/>
    <col min="7185" max="7194" width="7.6328125" customWidth="1"/>
    <col min="7195" max="7195" width="6.6328125" bestFit="1" customWidth="1"/>
    <col min="7196" max="7196" width="7.08984375" bestFit="1" customWidth="1"/>
    <col min="7197" max="7197" width="10.6328125" customWidth="1"/>
    <col min="7198" max="7198" width="8.453125" bestFit="1" customWidth="1"/>
    <col min="7199" max="7199" width="6.6328125" bestFit="1" customWidth="1"/>
    <col min="7200" max="7200" width="6.453125" bestFit="1" customWidth="1"/>
    <col min="7201" max="7201" width="7" bestFit="1" customWidth="1"/>
    <col min="7202" max="7202" width="5.08984375" bestFit="1" customWidth="1"/>
    <col min="7203" max="7203" width="7.08984375" bestFit="1" customWidth="1"/>
    <col min="7204" max="7221" width="3.08984375" customWidth="1"/>
    <col min="7438" max="7438" width="5.90625" customWidth="1"/>
    <col min="7439" max="7439" width="8" bestFit="1" customWidth="1"/>
    <col min="7440" max="7440" width="8.6328125" customWidth="1"/>
    <col min="7441" max="7450" width="7.6328125" customWidth="1"/>
    <col min="7451" max="7451" width="6.6328125" bestFit="1" customWidth="1"/>
    <col min="7452" max="7452" width="7.08984375" bestFit="1" customWidth="1"/>
    <col min="7453" max="7453" width="10.6328125" customWidth="1"/>
    <col min="7454" max="7454" width="8.453125" bestFit="1" customWidth="1"/>
    <col min="7455" max="7455" width="6.6328125" bestFit="1" customWidth="1"/>
    <col min="7456" max="7456" width="6.453125" bestFit="1" customWidth="1"/>
    <col min="7457" max="7457" width="7" bestFit="1" customWidth="1"/>
    <col min="7458" max="7458" width="5.08984375" bestFit="1" customWidth="1"/>
    <col min="7459" max="7459" width="7.08984375" bestFit="1" customWidth="1"/>
    <col min="7460" max="7477" width="3.08984375" customWidth="1"/>
    <col min="7694" max="7694" width="5.90625" customWidth="1"/>
    <col min="7695" max="7695" width="8" bestFit="1" customWidth="1"/>
    <col min="7696" max="7696" width="8.6328125" customWidth="1"/>
    <col min="7697" max="7706" width="7.6328125" customWidth="1"/>
    <col min="7707" max="7707" width="6.6328125" bestFit="1" customWidth="1"/>
    <col min="7708" max="7708" width="7.08984375" bestFit="1" customWidth="1"/>
    <col min="7709" max="7709" width="10.6328125" customWidth="1"/>
    <col min="7710" max="7710" width="8.453125" bestFit="1" customWidth="1"/>
    <col min="7711" max="7711" width="6.6328125" bestFit="1" customWidth="1"/>
    <col min="7712" max="7712" width="6.453125" bestFit="1" customWidth="1"/>
    <col min="7713" max="7713" width="7" bestFit="1" customWidth="1"/>
    <col min="7714" max="7714" width="5.08984375" bestFit="1" customWidth="1"/>
    <col min="7715" max="7715" width="7.08984375" bestFit="1" customWidth="1"/>
    <col min="7716" max="7733" width="3.08984375" customWidth="1"/>
    <col min="7950" max="7950" width="5.90625" customWidth="1"/>
    <col min="7951" max="7951" width="8" bestFit="1" customWidth="1"/>
    <col min="7952" max="7952" width="8.6328125" customWidth="1"/>
    <col min="7953" max="7962" width="7.6328125" customWidth="1"/>
    <col min="7963" max="7963" width="6.6328125" bestFit="1" customWidth="1"/>
    <col min="7964" max="7964" width="7.08984375" bestFit="1" customWidth="1"/>
    <col min="7965" max="7965" width="10.6328125" customWidth="1"/>
    <col min="7966" max="7966" width="8.453125" bestFit="1" customWidth="1"/>
    <col min="7967" max="7967" width="6.6328125" bestFit="1" customWidth="1"/>
    <col min="7968" max="7968" width="6.453125" bestFit="1" customWidth="1"/>
    <col min="7969" max="7969" width="7" bestFit="1" customWidth="1"/>
    <col min="7970" max="7970" width="5.08984375" bestFit="1" customWidth="1"/>
    <col min="7971" max="7971" width="7.08984375" bestFit="1" customWidth="1"/>
    <col min="7972" max="7989" width="3.08984375" customWidth="1"/>
    <col min="8206" max="8206" width="5.90625" customWidth="1"/>
    <col min="8207" max="8207" width="8" bestFit="1" customWidth="1"/>
    <col min="8208" max="8208" width="8.6328125" customWidth="1"/>
    <col min="8209" max="8218" width="7.6328125" customWidth="1"/>
    <col min="8219" max="8219" width="6.6328125" bestFit="1" customWidth="1"/>
    <col min="8220" max="8220" width="7.08984375" bestFit="1" customWidth="1"/>
    <col min="8221" max="8221" width="10.6328125" customWidth="1"/>
    <col min="8222" max="8222" width="8.453125" bestFit="1" customWidth="1"/>
    <col min="8223" max="8223" width="6.6328125" bestFit="1" customWidth="1"/>
    <col min="8224" max="8224" width="6.453125" bestFit="1" customWidth="1"/>
    <col min="8225" max="8225" width="7" bestFit="1" customWidth="1"/>
    <col min="8226" max="8226" width="5.08984375" bestFit="1" customWidth="1"/>
    <col min="8227" max="8227" width="7.08984375" bestFit="1" customWidth="1"/>
    <col min="8228" max="8245" width="3.08984375" customWidth="1"/>
    <col min="8462" max="8462" width="5.90625" customWidth="1"/>
    <col min="8463" max="8463" width="8" bestFit="1" customWidth="1"/>
    <col min="8464" max="8464" width="8.6328125" customWidth="1"/>
    <col min="8465" max="8474" width="7.6328125" customWidth="1"/>
    <col min="8475" max="8475" width="6.6328125" bestFit="1" customWidth="1"/>
    <col min="8476" max="8476" width="7.08984375" bestFit="1" customWidth="1"/>
    <col min="8477" max="8477" width="10.6328125" customWidth="1"/>
    <col min="8478" max="8478" width="8.453125" bestFit="1" customWidth="1"/>
    <col min="8479" max="8479" width="6.6328125" bestFit="1" customWidth="1"/>
    <col min="8480" max="8480" width="6.453125" bestFit="1" customWidth="1"/>
    <col min="8481" max="8481" width="7" bestFit="1" customWidth="1"/>
    <col min="8482" max="8482" width="5.08984375" bestFit="1" customWidth="1"/>
    <col min="8483" max="8483" width="7.08984375" bestFit="1" customWidth="1"/>
    <col min="8484" max="8501" width="3.08984375" customWidth="1"/>
    <col min="8718" max="8718" width="5.90625" customWidth="1"/>
    <col min="8719" max="8719" width="8" bestFit="1" customWidth="1"/>
    <col min="8720" max="8720" width="8.6328125" customWidth="1"/>
    <col min="8721" max="8730" width="7.6328125" customWidth="1"/>
    <col min="8731" max="8731" width="6.6328125" bestFit="1" customWidth="1"/>
    <col min="8732" max="8732" width="7.08984375" bestFit="1" customWidth="1"/>
    <col min="8733" max="8733" width="10.6328125" customWidth="1"/>
    <col min="8734" max="8734" width="8.453125" bestFit="1" customWidth="1"/>
    <col min="8735" max="8735" width="6.6328125" bestFit="1" customWidth="1"/>
    <col min="8736" max="8736" width="6.453125" bestFit="1" customWidth="1"/>
    <col min="8737" max="8737" width="7" bestFit="1" customWidth="1"/>
    <col min="8738" max="8738" width="5.08984375" bestFit="1" customWidth="1"/>
    <col min="8739" max="8739" width="7.08984375" bestFit="1" customWidth="1"/>
    <col min="8740" max="8757" width="3.08984375" customWidth="1"/>
    <col min="8974" max="8974" width="5.90625" customWidth="1"/>
    <col min="8975" max="8975" width="8" bestFit="1" customWidth="1"/>
    <col min="8976" max="8976" width="8.6328125" customWidth="1"/>
    <col min="8977" max="8986" width="7.6328125" customWidth="1"/>
    <col min="8987" max="8987" width="6.6328125" bestFit="1" customWidth="1"/>
    <col min="8988" max="8988" width="7.08984375" bestFit="1" customWidth="1"/>
    <col min="8989" max="8989" width="10.6328125" customWidth="1"/>
    <col min="8990" max="8990" width="8.453125" bestFit="1" customWidth="1"/>
    <col min="8991" max="8991" width="6.6328125" bestFit="1" customWidth="1"/>
    <col min="8992" max="8992" width="6.453125" bestFit="1" customWidth="1"/>
    <col min="8993" max="8993" width="7" bestFit="1" customWidth="1"/>
    <col min="8994" max="8994" width="5.08984375" bestFit="1" customWidth="1"/>
    <col min="8995" max="8995" width="7.08984375" bestFit="1" customWidth="1"/>
    <col min="8996" max="9013" width="3.08984375" customWidth="1"/>
    <col min="9230" max="9230" width="5.90625" customWidth="1"/>
    <col min="9231" max="9231" width="8" bestFit="1" customWidth="1"/>
    <col min="9232" max="9232" width="8.6328125" customWidth="1"/>
    <col min="9233" max="9242" width="7.6328125" customWidth="1"/>
    <col min="9243" max="9243" width="6.6328125" bestFit="1" customWidth="1"/>
    <col min="9244" max="9244" width="7.08984375" bestFit="1" customWidth="1"/>
    <col min="9245" max="9245" width="10.6328125" customWidth="1"/>
    <col min="9246" max="9246" width="8.453125" bestFit="1" customWidth="1"/>
    <col min="9247" max="9247" width="6.6328125" bestFit="1" customWidth="1"/>
    <col min="9248" max="9248" width="6.453125" bestFit="1" customWidth="1"/>
    <col min="9249" max="9249" width="7" bestFit="1" customWidth="1"/>
    <col min="9250" max="9250" width="5.08984375" bestFit="1" customWidth="1"/>
    <col min="9251" max="9251" width="7.08984375" bestFit="1" customWidth="1"/>
    <col min="9252" max="9269" width="3.08984375" customWidth="1"/>
    <col min="9486" max="9486" width="5.90625" customWidth="1"/>
    <col min="9487" max="9487" width="8" bestFit="1" customWidth="1"/>
    <col min="9488" max="9488" width="8.6328125" customWidth="1"/>
    <col min="9489" max="9498" width="7.6328125" customWidth="1"/>
    <col min="9499" max="9499" width="6.6328125" bestFit="1" customWidth="1"/>
    <col min="9500" max="9500" width="7.08984375" bestFit="1" customWidth="1"/>
    <col min="9501" max="9501" width="10.6328125" customWidth="1"/>
    <col min="9502" max="9502" width="8.453125" bestFit="1" customWidth="1"/>
    <col min="9503" max="9503" width="6.6328125" bestFit="1" customWidth="1"/>
    <col min="9504" max="9504" width="6.453125" bestFit="1" customWidth="1"/>
    <col min="9505" max="9505" width="7" bestFit="1" customWidth="1"/>
    <col min="9506" max="9506" width="5.08984375" bestFit="1" customWidth="1"/>
    <col min="9507" max="9507" width="7.08984375" bestFit="1" customWidth="1"/>
    <col min="9508" max="9525" width="3.08984375" customWidth="1"/>
    <col min="9742" max="9742" width="5.90625" customWidth="1"/>
    <col min="9743" max="9743" width="8" bestFit="1" customWidth="1"/>
    <col min="9744" max="9744" width="8.6328125" customWidth="1"/>
    <col min="9745" max="9754" width="7.6328125" customWidth="1"/>
    <col min="9755" max="9755" width="6.6328125" bestFit="1" customWidth="1"/>
    <col min="9756" max="9756" width="7.08984375" bestFit="1" customWidth="1"/>
    <col min="9757" max="9757" width="10.6328125" customWidth="1"/>
    <col min="9758" max="9758" width="8.453125" bestFit="1" customWidth="1"/>
    <col min="9759" max="9759" width="6.6328125" bestFit="1" customWidth="1"/>
    <col min="9760" max="9760" width="6.453125" bestFit="1" customWidth="1"/>
    <col min="9761" max="9761" width="7" bestFit="1" customWidth="1"/>
    <col min="9762" max="9762" width="5.08984375" bestFit="1" customWidth="1"/>
    <col min="9763" max="9763" width="7.08984375" bestFit="1" customWidth="1"/>
    <col min="9764" max="9781" width="3.08984375" customWidth="1"/>
    <col min="9998" max="9998" width="5.90625" customWidth="1"/>
    <col min="9999" max="9999" width="8" bestFit="1" customWidth="1"/>
    <col min="10000" max="10000" width="8.6328125" customWidth="1"/>
    <col min="10001" max="10010" width="7.6328125" customWidth="1"/>
    <col min="10011" max="10011" width="6.6328125" bestFit="1" customWidth="1"/>
    <col min="10012" max="10012" width="7.08984375" bestFit="1" customWidth="1"/>
    <col min="10013" max="10013" width="10.6328125" customWidth="1"/>
    <col min="10014" max="10014" width="8.453125" bestFit="1" customWidth="1"/>
    <col min="10015" max="10015" width="6.6328125" bestFit="1" customWidth="1"/>
    <col min="10016" max="10016" width="6.453125" bestFit="1" customWidth="1"/>
    <col min="10017" max="10017" width="7" bestFit="1" customWidth="1"/>
    <col min="10018" max="10018" width="5.08984375" bestFit="1" customWidth="1"/>
    <col min="10019" max="10019" width="7.08984375" bestFit="1" customWidth="1"/>
    <col min="10020" max="10037" width="3.08984375" customWidth="1"/>
    <col min="10254" max="10254" width="5.90625" customWidth="1"/>
    <col min="10255" max="10255" width="8" bestFit="1" customWidth="1"/>
    <col min="10256" max="10256" width="8.6328125" customWidth="1"/>
    <col min="10257" max="10266" width="7.6328125" customWidth="1"/>
    <col min="10267" max="10267" width="6.6328125" bestFit="1" customWidth="1"/>
    <col min="10268" max="10268" width="7.08984375" bestFit="1" customWidth="1"/>
    <col min="10269" max="10269" width="10.6328125" customWidth="1"/>
    <col min="10270" max="10270" width="8.453125" bestFit="1" customWidth="1"/>
    <col min="10271" max="10271" width="6.6328125" bestFit="1" customWidth="1"/>
    <col min="10272" max="10272" width="6.453125" bestFit="1" customWidth="1"/>
    <col min="10273" max="10273" width="7" bestFit="1" customWidth="1"/>
    <col min="10274" max="10274" width="5.08984375" bestFit="1" customWidth="1"/>
    <col min="10275" max="10275" width="7.08984375" bestFit="1" customWidth="1"/>
    <col min="10276" max="10293" width="3.08984375" customWidth="1"/>
    <col min="10510" max="10510" width="5.90625" customWidth="1"/>
    <col min="10511" max="10511" width="8" bestFit="1" customWidth="1"/>
    <col min="10512" max="10512" width="8.6328125" customWidth="1"/>
    <col min="10513" max="10522" width="7.6328125" customWidth="1"/>
    <col min="10523" max="10523" width="6.6328125" bestFit="1" customWidth="1"/>
    <col min="10524" max="10524" width="7.08984375" bestFit="1" customWidth="1"/>
    <col min="10525" max="10525" width="10.6328125" customWidth="1"/>
    <col min="10526" max="10526" width="8.453125" bestFit="1" customWidth="1"/>
    <col min="10527" max="10527" width="6.6328125" bestFit="1" customWidth="1"/>
    <col min="10528" max="10528" width="6.453125" bestFit="1" customWidth="1"/>
    <col min="10529" max="10529" width="7" bestFit="1" customWidth="1"/>
    <col min="10530" max="10530" width="5.08984375" bestFit="1" customWidth="1"/>
    <col min="10531" max="10531" width="7.08984375" bestFit="1" customWidth="1"/>
    <col min="10532" max="10549" width="3.08984375" customWidth="1"/>
    <col min="10766" max="10766" width="5.90625" customWidth="1"/>
    <col min="10767" max="10767" width="8" bestFit="1" customWidth="1"/>
    <col min="10768" max="10768" width="8.6328125" customWidth="1"/>
    <col min="10769" max="10778" width="7.6328125" customWidth="1"/>
    <col min="10779" max="10779" width="6.6328125" bestFit="1" customWidth="1"/>
    <col min="10780" max="10780" width="7.08984375" bestFit="1" customWidth="1"/>
    <col min="10781" max="10781" width="10.6328125" customWidth="1"/>
    <col min="10782" max="10782" width="8.453125" bestFit="1" customWidth="1"/>
    <col min="10783" max="10783" width="6.6328125" bestFit="1" customWidth="1"/>
    <col min="10784" max="10784" width="6.453125" bestFit="1" customWidth="1"/>
    <col min="10785" max="10785" width="7" bestFit="1" customWidth="1"/>
    <col min="10786" max="10786" width="5.08984375" bestFit="1" customWidth="1"/>
    <col min="10787" max="10787" width="7.08984375" bestFit="1" customWidth="1"/>
    <col min="10788" max="10805" width="3.08984375" customWidth="1"/>
    <col min="11022" max="11022" width="5.90625" customWidth="1"/>
    <col min="11023" max="11023" width="8" bestFit="1" customWidth="1"/>
    <col min="11024" max="11024" width="8.6328125" customWidth="1"/>
    <col min="11025" max="11034" width="7.6328125" customWidth="1"/>
    <col min="11035" max="11035" width="6.6328125" bestFit="1" customWidth="1"/>
    <col min="11036" max="11036" width="7.08984375" bestFit="1" customWidth="1"/>
    <col min="11037" max="11037" width="10.6328125" customWidth="1"/>
    <col min="11038" max="11038" width="8.453125" bestFit="1" customWidth="1"/>
    <col min="11039" max="11039" width="6.6328125" bestFit="1" customWidth="1"/>
    <col min="11040" max="11040" width="6.453125" bestFit="1" customWidth="1"/>
    <col min="11041" max="11041" width="7" bestFit="1" customWidth="1"/>
    <col min="11042" max="11042" width="5.08984375" bestFit="1" customWidth="1"/>
    <col min="11043" max="11043" width="7.08984375" bestFit="1" customWidth="1"/>
    <col min="11044" max="11061" width="3.08984375" customWidth="1"/>
    <col min="11278" max="11278" width="5.90625" customWidth="1"/>
    <col min="11279" max="11279" width="8" bestFit="1" customWidth="1"/>
    <col min="11280" max="11280" width="8.6328125" customWidth="1"/>
    <col min="11281" max="11290" width="7.6328125" customWidth="1"/>
    <col min="11291" max="11291" width="6.6328125" bestFit="1" customWidth="1"/>
    <col min="11292" max="11292" width="7.08984375" bestFit="1" customWidth="1"/>
    <col min="11293" max="11293" width="10.6328125" customWidth="1"/>
    <col min="11294" max="11294" width="8.453125" bestFit="1" customWidth="1"/>
    <col min="11295" max="11295" width="6.6328125" bestFit="1" customWidth="1"/>
    <col min="11296" max="11296" width="6.453125" bestFit="1" customWidth="1"/>
    <col min="11297" max="11297" width="7" bestFit="1" customWidth="1"/>
    <col min="11298" max="11298" width="5.08984375" bestFit="1" customWidth="1"/>
    <col min="11299" max="11299" width="7.08984375" bestFit="1" customWidth="1"/>
    <col min="11300" max="11317" width="3.08984375" customWidth="1"/>
    <col min="11534" max="11534" width="5.90625" customWidth="1"/>
    <col min="11535" max="11535" width="8" bestFit="1" customWidth="1"/>
    <col min="11536" max="11536" width="8.6328125" customWidth="1"/>
    <col min="11537" max="11546" width="7.6328125" customWidth="1"/>
    <col min="11547" max="11547" width="6.6328125" bestFit="1" customWidth="1"/>
    <col min="11548" max="11548" width="7.08984375" bestFit="1" customWidth="1"/>
    <col min="11549" max="11549" width="10.6328125" customWidth="1"/>
    <col min="11550" max="11550" width="8.453125" bestFit="1" customWidth="1"/>
    <col min="11551" max="11551" width="6.6328125" bestFit="1" customWidth="1"/>
    <col min="11552" max="11552" width="6.453125" bestFit="1" customWidth="1"/>
    <col min="11553" max="11553" width="7" bestFit="1" customWidth="1"/>
    <col min="11554" max="11554" width="5.08984375" bestFit="1" customWidth="1"/>
    <col min="11555" max="11555" width="7.08984375" bestFit="1" customWidth="1"/>
    <col min="11556" max="11573" width="3.08984375" customWidth="1"/>
    <col min="11790" max="11790" width="5.90625" customWidth="1"/>
    <col min="11791" max="11791" width="8" bestFit="1" customWidth="1"/>
    <col min="11792" max="11792" width="8.6328125" customWidth="1"/>
    <col min="11793" max="11802" width="7.6328125" customWidth="1"/>
    <col min="11803" max="11803" width="6.6328125" bestFit="1" customWidth="1"/>
    <col min="11804" max="11804" width="7.08984375" bestFit="1" customWidth="1"/>
    <col min="11805" max="11805" width="10.6328125" customWidth="1"/>
    <col min="11806" max="11806" width="8.453125" bestFit="1" customWidth="1"/>
    <col min="11807" max="11807" width="6.6328125" bestFit="1" customWidth="1"/>
    <col min="11808" max="11808" width="6.453125" bestFit="1" customWidth="1"/>
    <col min="11809" max="11809" width="7" bestFit="1" customWidth="1"/>
    <col min="11810" max="11810" width="5.08984375" bestFit="1" customWidth="1"/>
    <col min="11811" max="11811" width="7.08984375" bestFit="1" customWidth="1"/>
    <col min="11812" max="11829" width="3.08984375" customWidth="1"/>
    <col min="12046" max="12046" width="5.90625" customWidth="1"/>
    <col min="12047" max="12047" width="8" bestFit="1" customWidth="1"/>
    <col min="12048" max="12048" width="8.6328125" customWidth="1"/>
    <col min="12049" max="12058" width="7.6328125" customWidth="1"/>
    <col min="12059" max="12059" width="6.6328125" bestFit="1" customWidth="1"/>
    <col min="12060" max="12060" width="7.08984375" bestFit="1" customWidth="1"/>
    <col min="12061" max="12061" width="10.6328125" customWidth="1"/>
    <col min="12062" max="12062" width="8.453125" bestFit="1" customWidth="1"/>
    <col min="12063" max="12063" width="6.6328125" bestFit="1" customWidth="1"/>
    <col min="12064" max="12064" width="6.453125" bestFit="1" customWidth="1"/>
    <col min="12065" max="12065" width="7" bestFit="1" customWidth="1"/>
    <col min="12066" max="12066" width="5.08984375" bestFit="1" customWidth="1"/>
    <col min="12067" max="12067" width="7.08984375" bestFit="1" customWidth="1"/>
    <col min="12068" max="12085" width="3.08984375" customWidth="1"/>
    <col min="12302" max="12302" width="5.90625" customWidth="1"/>
    <col min="12303" max="12303" width="8" bestFit="1" customWidth="1"/>
    <col min="12304" max="12304" width="8.6328125" customWidth="1"/>
    <col min="12305" max="12314" width="7.6328125" customWidth="1"/>
    <col min="12315" max="12315" width="6.6328125" bestFit="1" customWidth="1"/>
    <col min="12316" max="12316" width="7.08984375" bestFit="1" customWidth="1"/>
    <col min="12317" max="12317" width="10.6328125" customWidth="1"/>
    <col min="12318" max="12318" width="8.453125" bestFit="1" customWidth="1"/>
    <col min="12319" max="12319" width="6.6328125" bestFit="1" customWidth="1"/>
    <col min="12320" max="12320" width="6.453125" bestFit="1" customWidth="1"/>
    <col min="12321" max="12321" width="7" bestFit="1" customWidth="1"/>
    <col min="12322" max="12322" width="5.08984375" bestFit="1" customWidth="1"/>
    <col min="12323" max="12323" width="7.08984375" bestFit="1" customWidth="1"/>
    <col min="12324" max="12341" width="3.08984375" customWidth="1"/>
    <col min="12558" max="12558" width="5.90625" customWidth="1"/>
    <col min="12559" max="12559" width="8" bestFit="1" customWidth="1"/>
    <col min="12560" max="12560" width="8.6328125" customWidth="1"/>
    <col min="12561" max="12570" width="7.6328125" customWidth="1"/>
    <col min="12571" max="12571" width="6.6328125" bestFit="1" customWidth="1"/>
    <col min="12572" max="12572" width="7.08984375" bestFit="1" customWidth="1"/>
    <col min="12573" max="12573" width="10.6328125" customWidth="1"/>
    <col min="12574" max="12574" width="8.453125" bestFit="1" customWidth="1"/>
    <col min="12575" max="12575" width="6.6328125" bestFit="1" customWidth="1"/>
    <col min="12576" max="12576" width="6.453125" bestFit="1" customWidth="1"/>
    <col min="12577" max="12577" width="7" bestFit="1" customWidth="1"/>
    <col min="12578" max="12578" width="5.08984375" bestFit="1" customWidth="1"/>
    <col min="12579" max="12579" width="7.08984375" bestFit="1" customWidth="1"/>
    <col min="12580" max="12597" width="3.08984375" customWidth="1"/>
    <col min="12814" max="12814" width="5.90625" customWidth="1"/>
    <col min="12815" max="12815" width="8" bestFit="1" customWidth="1"/>
    <col min="12816" max="12816" width="8.6328125" customWidth="1"/>
    <col min="12817" max="12826" width="7.6328125" customWidth="1"/>
    <col min="12827" max="12827" width="6.6328125" bestFit="1" customWidth="1"/>
    <col min="12828" max="12828" width="7.08984375" bestFit="1" customWidth="1"/>
    <col min="12829" max="12829" width="10.6328125" customWidth="1"/>
    <col min="12830" max="12830" width="8.453125" bestFit="1" customWidth="1"/>
    <col min="12831" max="12831" width="6.6328125" bestFit="1" customWidth="1"/>
    <col min="12832" max="12832" width="6.453125" bestFit="1" customWidth="1"/>
    <col min="12833" max="12833" width="7" bestFit="1" customWidth="1"/>
    <col min="12834" max="12834" width="5.08984375" bestFit="1" customWidth="1"/>
    <col min="12835" max="12835" width="7.08984375" bestFit="1" customWidth="1"/>
    <col min="12836" max="12853" width="3.08984375" customWidth="1"/>
    <col min="13070" max="13070" width="5.90625" customWidth="1"/>
    <col min="13071" max="13071" width="8" bestFit="1" customWidth="1"/>
    <col min="13072" max="13072" width="8.6328125" customWidth="1"/>
    <col min="13073" max="13082" width="7.6328125" customWidth="1"/>
    <col min="13083" max="13083" width="6.6328125" bestFit="1" customWidth="1"/>
    <col min="13084" max="13084" width="7.08984375" bestFit="1" customWidth="1"/>
    <col min="13085" max="13085" width="10.6328125" customWidth="1"/>
    <col min="13086" max="13086" width="8.453125" bestFit="1" customWidth="1"/>
    <col min="13087" max="13087" width="6.6328125" bestFit="1" customWidth="1"/>
    <col min="13088" max="13088" width="6.453125" bestFit="1" customWidth="1"/>
    <col min="13089" max="13089" width="7" bestFit="1" customWidth="1"/>
    <col min="13090" max="13090" width="5.08984375" bestFit="1" customWidth="1"/>
    <col min="13091" max="13091" width="7.08984375" bestFit="1" customWidth="1"/>
    <col min="13092" max="13109" width="3.08984375" customWidth="1"/>
    <col min="13326" max="13326" width="5.90625" customWidth="1"/>
    <col min="13327" max="13327" width="8" bestFit="1" customWidth="1"/>
    <col min="13328" max="13328" width="8.6328125" customWidth="1"/>
    <col min="13329" max="13338" width="7.6328125" customWidth="1"/>
    <col min="13339" max="13339" width="6.6328125" bestFit="1" customWidth="1"/>
    <col min="13340" max="13340" width="7.08984375" bestFit="1" customWidth="1"/>
    <col min="13341" max="13341" width="10.6328125" customWidth="1"/>
    <col min="13342" max="13342" width="8.453125" bestFit="1" customWidth="1"/>
    <col min="13343" max="13343" width="6.6328125" bestFit="1" customWidth="1"/>
    <col min="13344" max="13344" width="6.453125" bestFit="1" customWidth="1"/>
    <col min="13345" max="13345" width="7" bestFit="1" customWidth="1"/>
    <col min="13346" max="13346" width="5.08984375" bestFit="1" customWidth="1"/>
    <col min="13347" max="13347" width="7.08984375" bestFit="1" customWidth="1"/>
    <col min="13348" max="13365" width="3.08984375" customWidth="1"/>
    <col min="13582" max="13582" width="5.90625" customWidth="1"/>
    <col min="13583" max="13583" width="8" bestFit="1" customWidth="1"/>
    <col min="13584" max="13584" width="8.6328125" customWidth="1"/>
    <col min="13585" max="13594" width="7.6328125" customWidth="1"/>
    <col min="13595" max="13595" width="6.6328125" bestFit="1" customWidth="1"/>
    <col min="13596" max="13596" width="7.08984375" bestFit="1" customWidth="1"/>
    <col min="13597" max="13597" width="10.6328125" customWidth="1"/>
    <col min="13598" max="13598" width="8.453125" bestFit="1" customWidth="1"/>
    <col min="13599" max="13599" width="6.6328125" bestFit="1" customWidth="1"/>
    <col min="13600" max="13600" width="6.453125" bestFit="1" customWidth="1"/>
    <col min="13601" max="13601" width="7" bestFit="1" customWidth="1"/>
    <col min="13602" max="13602" width="5.08984375" bestFit="1" customWidth="1"/>
    <col min="13603" max="13603" width="7.08984375" bestFit="1" customWidth="1"/>
    <col min="13604" max="13621" width="3.08984375" customWidth="1"/>
    <col min="13838" max="13838" width="5.90625" customWidth="1"/>
    <col min="13839" max="13839" width="8" bestFit="1" customWidth="1"/>
    <col min="13840" max="13840" width="8.6328125" customWidth="1"/>
    <col min="13841" max="13850" width="7.6328125" customWidth="1"/>
    <col min="13851" max="13851" width="6.6328125" bestFit="1" customWidth="1"/>
    <col min="13852" max="13852" width="7.08984375" bestFit="1" customWidth="1"/>
    <col min="13853" max="13853" width="10.6328125" customWidth="1"/>
    <col min="13854" max="13854" width="8.453125" bestFit="1" customWidth="1"/>
    <col min="13855" max="13855" width="6.6328125" bestFit="1" customWidth="1"/>
    <col min="13856" max="13856" width="6.453125" bestFit="1" customWidth="1"/>
    <col min="13857" max="13857" width="7" bestFit="1" customWidth="1"/>
    <col min="13858" max="13858" width="5.08984375" bestFit="1" customWidth="1"/>
    <col min="13859" max="13859" width="7.08984375" bestFit="1" customWidth="1"/>
    <col min="13860" max="13877" width="3.08984375" customWidth="1"/>
    <col min="14094" max="14094" width="5.90625" customWidth="1"/>
    <col min="14095" max="14095" width="8" bestFit="1" customWidth="1"/>
    <col min="14096" max="14096" width="8.6328125" customWidth="1"/>
    <col min="14097" max="14106" width="7.6328125" customWidth="1"/>
    <col min="14107" max="14107" width="6.6328125" bestFit="1" customWidth="1"/>
    <col min="14108" max="14108" width="7.08984375" bestFit="1" customWidth="1"/>
    <col min="14109" max="14109" width="10.6328125" customWidth="1"/>
    <col min="14110" max="14110" width="8.453125" bestFit="1" customWidth="1"/>
    <col min="14111" max="14111" width="6.6328125" bestFit="1" customWidth="1"/>
    <col min="14112" max="14112" width="6.453125" bestFit="1" customWidth="1"/>
    <col min="14113" max="14113" width="7" bestFit="1" customWidth="1"/>
    <col min="14114" max="14114" width="5.08984375" bestFit="1" customWidth="1"/>
    <col min="14115" max="14115" width="7.08984375" bestFit="1" customWidth="1"/>
    <col min="14116" max="14133" width="3.08984375" customWidth="1"/>
    <col min="14350" max="14350" width="5.90625" customWidth="1"/>
    <col min="14351" max="14351" width="8" bestFit="1" customWidth="1"/>
    <col min="14352" max="14352" width="8.6328125" customWidth="1"/>
    <col min="14353" max="14362" width="7.6328125" customWidth="1"/>
    <col min="14363" max="14363" width="6.6328125" bestFit="1" customWidth="1"/>
    <col min="14364" max="14364" width="7.08984375" bestFit="1" customWidth="1"/>
    <col min="14365" max="14365" width="10.6328125" customWidth="1"/>
    <col min="14366" max="14366" width="8.453125" bestFit="1" customWidth="1"/>
    <col min="14367" max="14367" width="6.6328125" bestFit="1" customWidth="1"/>
    <col min="14368" max="14368" width="6.453125" bestFit="1" customWidth="1"/>
    <col min="14369" max="14369" width="7" bestFit="1" customWidth="1"/>
    <col min="14370" max="14370" width="5.08984375" bestFit="1" customWidth="1"/>
    <col min="14371" max="14371" width="7.08984375" bestFit="1" customWidth="1"/>
    <col min="14372" max="14389" width="3.08984375" customWidth="1"/>
    <col min="14606" max="14606" width="5.90625" customWidth="1"/>
    <col min="14607" max="14607" width="8" bestFit="1" customWidth="1"/>
    <col min="14608" max="14608" width="8.6328125" customWidth="1"/>
    <col min="14609" max="14618" width="7.6328125" customWidth="1"/>
    <col min="14619" max="14619" width="6.6328125" bestFit="1" customWidth="1"/>
    <col min="14620" max="14620" width="7.08984375" bestFit="1" customWidth="1"/>
    <col min="14621" max="14621" width="10.6328125" customWidth="1"/>
    <col min="14622" max="14622" width="8.453125" bestFit="1" customWidth="1"/>
    <col min="14623" max="14623" width="6.6328125" bestFit="1" customWidth="1"/>
    <col min="14624" max="14624" width="6.453125" bestFit="1" customWidth="1"/>
    <col min="14625" max="14625" width="7" bestFit="1" customWidth="1"/>
    <col min="14626" max="14626" width="5.08984375" bestFit="1" customWidth="1"/>
    <col min="14627" max="14627" width="7.08984375" bestFit="1" customWidth="1"/>
    <col min="14628" max="14645" width="3.08984375" customWidth="1"/>
    <col min="14862" max="14862" width="5.90625" customWidth="1"/>
    <col min="14863" max="14863" width="8" bestFit="1" customWidth="1"/>
    <col min="14864" max="14864" width="8.6328125" customWidth="1"/>
    <col min="14865" max="14874" width="7.6328125" customWidth="1"/>
    <col min="14875" max="14875" width="6.6328125" bestFit="1" customWidth="1"/>
    <col min="14876" max="14876" width="7.08984375" bestFit="1" customWidth="1"/>
    <col min="14877" max="14877" width="10.6328125" customWidth="1"/>
    <col min="14878" max="14878" width="8.453125" bestFit="1" customWidth="1"/>
    <col min="14879" max="14879" width="6.6328125" bestFit="1" customWidth="1"/>
    <col min="14880" max="14880" width="6.453125" bestFit="1" customWidth="1"/>
    <col min="14881" max="14881" width="7" bestFit="1" customWidth="1"/>
    <col min="14882" max="14882" width="5.08984375" bestFit="1" customWidth="1"/>
    <col min="14883" max="14883" width="7.08984375" bestFit="1" customWidth="1"/>
    <col min="14884" max="14901" width="3.08984375" customWidth="1"/>
    <col min="15118" max="15118" width="5.90625" customWidth="1"/>
    <col min="15119" max="15119" width="8" bestFit="1" customWidth="1"/>
    <col min="15120" max="15120" width="8.6328125" customWidth="1"/>
    <col min="15121" max="15130" width="7.6328125" customWidth="1"/>
    <col min="15131" max="15131" width="6.6328125" bestFit="1" customWidth="1"/>
    <col min="15132" max="15132" width="7.08984375" bestFit="1" customWidth="1"/>
    <col min="15133" max="15133" width="10.6328125" customWidth="1"/>
    <col min="15134" max="15134" width="8.453125" bestFit="1" customWidth="1"/>
    <col min="15135" max="15135" width="6.6328125" bestFit="1" customWidth="1"/>
    <col min="15136" max="15136" width="6.453125" bestFit="1" customWidth="1"/>
    <col min="15137" max="15137" width="7" bestFit="1" customWidth="1"/>
    <col min="15138" max="15138" width="5.08984375" bestFit="1" customWidth="1"/>
    <col min="15139" max="15139" width="7.08984375" bestFit="1" customWidth="1"/>
    <col min="15140" max="15157" width="3.08984375" customWidth="1"/>
    <col min="15374" max="15374" width="5.90625" customWidth="1"/>
    <col min="15375" max="15375" width="8" bestFit="1" customWidth="1"/>
    <col min="15376" max="15376" width="8.6328125" customWidth="1"/>
    <col min="15377" max="15386" width="7.6328125" customWidth="1"/>
    <col min="15387" max="15387" width="6.6328125" bestFit="1" customWidth="1"/>
    <col min="15388" max="15388" width="7.08984375" bestFit="1" customWidth="1"/>
    <col min="15389" max="15389" width="10.6328125" customWidth="1"/>
    <col min="15390" max="15390" width="8.453125" bestFit="1" customWidth="1"/>
    <col min="15391" max="15391" width="6.6328125" bestFit="1" customWidth="1"/>
    <col min="15392" max="15392" width="6.453125" bestFit="1" customWidth="1"/>
    <col min="15393" max="15393" width="7" bestFit="1" customWidth="1"/>
    <col min="15394" max="15394" width="5.08984375" bestFit="1" customWidth="1"/>
    <col min="15395" max="15395" width="7.08984375" bestFit="1" customWidth="1"/>
    <col min="15396" max="15413" width="3.08984375" customWidth="1"/>
    <col min="15630" max="15630" width="5.90625" customWidth="1"/>
    <col min="15631" max="15631" width="8" bestFit="1" customWidth="1"/>
    <col min="15632" max="15632" width="8.6328125" customWidth="1"/>
    <col min="15633" max="15642" width="7.6328125" customWidth="1"/>
    <col min="15643" max="15643" width="6.6328125" bestFit="1" customWidth="1"/>
    <col min="15644" max="15644" width="7.08984375" bestFit="1" customWidth="1"/>
    <col min="15645" max="15645" width="10.6328125" customWidth="1"/>
    <col min="15646" max="15646" width="8.453125" bestFit="1" customWidth="1"/>
    <col min="15647" max="15647" width="6.6328125" bestFit="1" customWidth="1"/>
    <col min="15648" max="15648" width="6.453125" bestFit="1" customWidth="1"/>
    <col min="15649" max="15649" width="7" bestFit="1" customWidth="1"/>
    <col min="15650" max="15650" width="5.08984375" bestFit="1" customWidth="1"/>
    <col min="15651" max="15651" width="7.08984375" bestFit="1" customWidth="1"/>
    <col min="15652" max="15669" width="3.08984375" customWidth="1"/>
    <col min="15886" max="15886" width="5.90625" customWidth="1"/>
    <col min="15887" max="15887" width="8" bestFit="1" customWidth="1"/>
    <col min="15888" max="15888" width="8.6328125" customWidth="1"/>
    <col min="15889" max="15898" width="7.6328125" customWidth="1"/>
    <col min="15899" max="15899" width="6.6328125" bestFit="1" customWidth="1"/>
    <col min="15900" max="15900" width="7.08984375" bestFit="1" customWidth="1"/>
    <col min="15901" max="15901" width="10.6328125" customWidth="1"/>
    <col min="15902" max="15902" width="8.453125" bestFit="1" customWidth="1"/>
    <col min="15903" max="15903" width="6.6328125" bestFit="1" customWidth="1"/>
    <col min="15904" max="15904" width="6.453125" bestFit="1" customWidth="1"/>
    <col min="15905" max="15905" width="7" bestFit="1" customWidth="1"/>
    <col min="15906" max="15906" width="5.08984375" bestFit="1" customWidth="1"/>
    <col min="15907" max="15907" width="7.08984375" bestFit="1" customWidth="1"/>
    <col min="15908" max="15925" width="3.08984375" customWidth="1"/>
    <col min="16142" max="16142" width="5.90625" customWidth="1"/>
    <col min="16143" max="16143" width="8" bestFit="1" customWidth="1"/>
    <col min="16144" max="16144" width="8.6328125" customWidth="1"/>
    <col min="16145" max="16154" width="7.6328125" customWidth="1"/>
    <col min="16155" max="16155" width="6.6328125" bestFit="1" customWidth="1"/>
    <col min="16156" max="16156" width="7.08984375" bestFit="1" customWidth="1"/>
    <col min="16157" max="16157" width="10.6328125" customWidth="1"/>
    <col min="16158" max="16158" width="8.453125" bestFit="1" customWidth="1"/>
    <col min="16159" max="16159" width="6.6328125" bestFit="1" customWidth="1"/>
    <col min="16160" max="16160" width="6.453125" bestFit="1" customWidth="1"/>
    <col min="16161" max="16161" width="7" bestFit="1" customWidth="1"/>
    <col min="16162" max="16162" width="5.08984375" bestFit="1" customWidth="1"/>
    <col min="16163" max="16163" width="7.08984375" bestFit="1" customWidth="1"/>
    <col min="16164" max="16181" width="3.08984375" customWidth="1"/>
  </cols>
  <sheetData>
    <row r="1" spans="1:27" ht="18" customHeight="1">
      <c r="A1" s="718"/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65" t="s">
        <v>454</v>
      </c>
      <c r="O1" s="765"/>
      <c r="P1" s="765"/>
      <c r="Q1" s="765"/>
      <c r="R1" s="765"/>
      <c r="S1" s="765"/>
      <c r="T1" s="765"/>
      <c r="U1" s="765"/>
      <c r="V1" s="765"/>
      <c r="W1" s="765"/>
      <c r="X1" s="765"/>
      <c r="Y1" s="765"/>
      <c r="Z1" s="716"/>
    </row>
    <row r="2" spans="1:27" ht="18" customHeight="1" thickBot="1">
      <c r="A2" s="718"/>
      <c r="B2" s="718"/>
      <c r="C2" s="718"/>
      <c r="D2" s="718"/>
      <c r="E2" s="718"/>
      <c r="F2" s="718"/>
      <c r="G2" s="718"/>
      <c r="H2" s="718"/>
      <c r="I2" s="718"/>
      <c r="J2" s="718"/>
      <c r="K2" s="736"/>
      <c r="L2" s="736"/>
      <c r="M2" s="718"/>
      <c r="N2" s="765"/>
      <c r="O2" s="765"/>
      <c r="P2" s="765"/>
      <c r="Q2" s="765"/>
      <c r="R2" s="765"/>
      <c r="S2" s="765"/>
      <c r="T2" s="765"/>
      <c r="U2" s="765"/>
      <c r="V2" s="765"/>
      <c r="W2" s="765"/>
      <c r="X2" s="859"/>
      <c r="Y2" s="859" t="s">
        <v>455</v>
      </c>
      <c r="Z2" s="718"/>
      <c r="AA2" s="718"/>
    </row>
    <row r="3" spans="1:27" ht="21.75" customHeight="1">
      <c r="A3" s="851"/>
      <c r="B3" s="851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18"/>
      <c r="N3" s="860" t="s">
        <v>285</v>
      </c>
      <c r="O3" s="861"/>
      <c r="P3" s="862" t="s">
        <v>456</v>
      </c>
      <c r="Q3" s="863" t="s">
        <v>457</v>
      </c>
      <c r="R3" s="864"/>
      <c r="S3" s="864"/>
      <c r="T3" s="864"/>
      <c r="U3" s="865"/>
      <c r="V3" s="861" t="s">
        <v>458</v>
      </c>
      <c r="W3" s="860"/>
      <c r="X3" s="861" t="s">
        <v>459</v>
      </c>
      <c r="Y3" s="866"/>
      <c r="Z3" s="718"/>
      <c r="AA3" s="718"/>
    </row>
    <row r="4" spans="1:27" ht="18" customHeight="1">
      <c r="A4" s="852"/>
      <c r="B4" s="852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18"/>
      <c r="N4" s="867" t="s">
        <v>460</v>
      </c>
      <c r="O4" s="868"/>
      <c r="P4" s="869"/>
      <c r="R4" s="870" t="s">
        <v>221</v>
      </c>
      <c r="S4" s="871" t="s">
        <v>461</v>
      </c>
      <c r="T4" s="871" t="s">
        <v>462</v>
      </c>
      <c r="U4" s="871" t="s">
        <v>463</v>
      </c>
      <c r="V4" s="868"/>
      <c r="W4" s="867"/>
      <c r="X4" s="868"/>
      <c r="Y4" s="872"/>
      <c r="Z4" s="718"/>
      <c r="AA4" s="718"/>
    </row>
    <row r="5" spans="1:27" ht="20.149999999999999" customHeight="1">
      <c r="A5" s="747"/>
      <c r="B5" s="747"/>
      <c r="C5" s="772"/>
      <c r="D5" s="772"/>
      <c r="E5" s="772"/>
      <c r="F5" s="774"/>
      <c r="G5" s="774"/>
      <c r="H5" s="774"/>
      <c r="I5" s="772"/>
      <c r="J5" s="772"/>
      <c r="K5" s="772"/>
      <c r="L5" s="772"/>
      <c r="M5" s="718"/>
      <c r="N5" s="2182" t="s">
        <v>335</v>
      </c>
      <c r="O5" s="2183"/>
      <c r="P5" s="769">
        <v>11</v>
      </c>
      <c r="R5" s="1819">
        <f>SUM(S5:U5)</f>
        <v>1812</v>
      </c>
      <c r="S5" s="775">
        <v>507</v>
      </c>
      <c r="T5" s="775">
        <v>613</v>
      </c>
      <c r="U5" s="775">
        <v>692</v>
      </c>
      <c r="V5" s="2205">
        <v>90</v>
      </c>
      <c r="W5" s="2205"/>
      <c r="X5" s="2205">
        <v>14</v>
      </c>
      <c r="Y5" s="2205"/>
      <c r="Z5" s="718"/>
      <c r="AA5" s="718"/>
    </row>
    <row r="6" spans="1:27" ht="20.149999999999999" customHeight="1">
      <c r="A6" s="747"/>
      <c r="B6" s="747"/>
      <c r="C6" s="772"/>
      <c r="D6" s="772"/>
      <c r="E6" s="772"/>
      <c r="F6" s="774"/>
      <c r="G6" s="774"/>
      <c r="H6" s="774"/>
      <c r="I6" s="772"/>
      <c r="J6" s="772"/>
      <c r="K6" s="772"/>
      <c r="L6" s="772"/>
      <c r="M6" s="718"/>
      <c r="N6" s="2189" t="s">
        <v>336</v>
      </c>
      <c r="O6" s="2185"/>
      <c r="P6" s="769">
        <v>11</v>
      </c>
      <c r="R6" s="1819">
        <f t="shared" ref="R6:R9" si="0">SUM(S6:U6)</f>
        <v>1727</v>
      </c>
      <c r="S6" s="775">
        <v>445</v>
      </c>
      <c r="T6" s="775">
        <v>659</v>
      </c>
      <c r="U6" s="775">
        <v>623</v>
      </c>
      <c r="V6" s="2206">
        <v>92</v>
      </c>
      <c r="W6" s="2206"/>
      <c r="X6" s="2206">
        <v>13</v>
      </c>
      <c r="Y6" s="2206"/>
      <c r="Z6" s="718"/>
      <c r="AA6" s="718"/>
    </row>
    <row r="7" spans="1:27" ht="20.149999999999999" customHeight="1">
      <c r="A7" s="747"/>
      <c r="B7" s="747"/>
      <c r="C7" s="772"/>
      <c r="D7" s="772"/>
      <c r="E7" s="772"/>
      <c r="F7" s="774"/>
      <c r="G7" s="774"/>
      <c r="H7" s="774"/>
      <c r="I7" s="772"/>
      <c r="J7" s="772"/>
      <c r="K7" s="772"/>
      <c r="L7" s="772"/>
      <c r="M7" s="718"/>
      <c r="N7" s="2189" t="s">
        <v>343</v>
      </c>
      <c r="O7" s="2185"/>
      <c r="P7" s="769">
        <v>11</v>
      </c>
      <c r="R7" s="1819">
        <f t="shared" si="0"/>
        <v>1671</v>
      </c>
      <c r="S7" s="775">
        <v>434</v>
      </c>
      <c r="T7" s="775">
        <v>580</v>
      </c>
      <c r="U7" s="775">
        <v>657</v>
      </c>
      <c r="V7" s="2206">
        <v>88</v>
      </c>
      <c r="W7" s="2206"/>
      <c r="X7" s="2206">
        <v>12</v>
      </c>
      <c r="Y7" s="2206"/>
      <c r="Z7" s="718"/>
      <c r="AA7" s="718"/>
    </row>
    <row r="8" spans="1:27" ht="20.149999999999999" customHeight="1">
      <c r="A8" s="747"/>
      <c r="B8" s="747"/>
      <c r="C8" s="772"/>
      <c r="D8" s="772"/>
      <c r="E8" s="772"/>
      <c r="F8" s="774"/>
      <c r="G8" s="774"/>
      <c r="H8" s="774"/>
      <c r="I8" s="772"/>
      <c r="J8" s="772"/>
      <c r="K8" s="772"/>
      <c r="L8" s="772"/>
      <c r="M8" s="718"/>
      <c r="N8" s="2178" t="s">
        <v>867</v>
      </c>
      <c r="O8" s="2178"/>
      <c r="P8" s="769">
        <v>11</v>
      </c>
      <c r="R8" s="1819">
        <f t="shared" si="0"/>
        <v>1544</v>
      </c>
      <c r="S8" s="775">
        <v>419</v>
      </c>
      <c r="T8" s="775">
        <v>538</v>
      </c>
      <c r="U8" s="775">
        <v>587</v>
      </c>
      <c r="V8" s="2204">
        <v>89</v>
      </c>
      <c r="W8" s="2204"/>
      <c r="X8" s="2204">
        <v>14</v>
      </c>
      <c r="Y8" s="2204"/>
      <c r="Z8" s="718"/>
      <c r="AA8" s="718"/>
    </row>
    <row r="9" spans="1:27" ht="20.149999999999999" customHeight="1" thickBot="1">
      <c r="A9" s="853"/>
      <c r="B9" s="853"/>
      <c r="C9" s="739"/>
      <c r="D9" s="739"/>
      <c r="E9" s="739"/>
      <c r="F9" s="770"/>
      <c r="G9" s="770"/>
      <c r="H9" s="770"/>
      <c r="I9" s="739"/>
      <c r="J9" s="739"/>
      <c r="K9" s="739"/>
      <c r="L9" s="739"/>
      <c r="M9" s="718"/>
      <c r="N9" s="2188" t="s">
        <v>868</v>
      </c>
      <c r="O9" s="2188"/>
      <c r="P9" s="797">
        <v>10</v>
      </c>
      <c r="R9" s="1819">
        <f t="shared" si="0"/>
        <v>1248</v>
      </c>
      <c r="S9" s="771">
        <v>339</v>
      </c>
      <c r="T9" s="771">
        <v>428</v>
      </c>
      <c r="U9" s="771">
        <v>481</v>
      </c>
      <c r="V9" s="2190">
        <v>78</v>
      </c>
      <c r="W9" s="2190"/>
      <c r="X9" s="2190">
        <v>9</v>
      </c>
      <c r="Y9" s="2190"/>
      <c r="Z9" s="718"/>
      <c r="AA9" s="718"/>
    </row>
    <row r="10" spans="1:27" ht="17.25" customHeight="1">
      <c r="A10" s="733"/>
      <c r="B10" s="733"/>
      <c r="C10" s="733"/>
      <c r="D10" s="733"/>
      <c r="E10" s="733"/>
      <c r="F10" s="733"/>
      <c r="G10" s="733"/>
      <c r="H10" s="733"/>
      <c r="I10" s="733"/>
      <c r="J10" s="733"/>
      <c r="K10" s="735"/>
      <c r="L10" s="735"/>
      <c r="M10" s="733"/>
      <c r="N10" s="731" t="s">
        <v>464</v>
      </c>
      <c r="O10" s="731"/>
      <c r="P10" s="731"/>
      <c r="Q10" s="731"/>
      <c r="R10" s="731"/>
      <c r="S10" s="731"/>
      <c r="T10" s="731"/>
      <c r="U10" s="731"/>
      <c r="V10" s="731"/>
      <c r="W10" s="731"/>
      <c r="X10" s="731"/>
      <c r="Y10" s="731" t="s">
        <v>465</v>
      </c>
      <c r="Z10" s="733"/>
      <c r="AA10" s="734"/>
    </row>
    <row r="11" spans="1:27" ht="17.25" customHeight="1">
      <c r="A11" s="733"/>
      <c r="B11" s="733"/>
      <c r="C11" s="733"/>
      <c r="D11" s="733"/>
      <c r="E11" s="733"/>
      <c r="F11" s="733"/>
      <c r="G11" s="733"/>
      <c r="H11" s="733"/>
      <c r="I11" s="733"/>
      <c r="J11" s="735"/>
      <c r="K11" s="735"/>
      <c r="L11" s="733"/>
      <c r="M11" s="734"/>
      <c r="N11" s="733"/>
      <c r="O11" s="733"/>
      <c r="P11" s="733"/>
      <c r="Q11" s="733"/>
      <c r="R11" s="733"/>
      <c r="S11" s="733"/>
      <c r="T11" s="733"/>
      <c r="U11" s="733"/>
      <c r="V11" s="733"/>
      <c r="W11" s="733"/>
      <c r="X11" s="733"/>
      <c r="Y11" s="733"/>
      <c r="Z11" s="734"/>
    </row>
    <row r="12" spans="1:27" ht="17.899999999999999" customHeight="1"/>
    <row r="13" spans="1:27" ht="17.899999999999999" customHeight="1">
      <c r="A13" s="718"/>
      <c r="B13" s="718"/>
      <c r="C13" s="718"/>
      <c r="D13" s="718"/>
      <c r="E13" s="718"/>
      <c r="F13" s="718"/>
      <c r="G13" s="718"/>
      <c r="H13" s="718"/>
      <c r="I13" s="718"/>
      <c r="J13" s="718"/>
      <c r="K13" s="718"/>
      <c r="L13" s="718"/>
      <c r="M13" s="718"/>
      <c r="N13" s="765" t="s">
        <v>466</v>
      </c>
      <c r="O13" s="765"/>
      <c r="P13" s="765"/>
      <c r="Q13" s="765"/>
      <c r="R13" s="765"/>
      <c r="S13" s="765"/>
      <c r="T13" s="765"/>
      <c r="U13" s="765"/>
      <c r="V13" s="765"/>
      <c r="W13" s="765"/>
      <c r="X13" s="765"/>
      <c r="Y13" s="765"/>
      <c r="Z13" s="716"/>
    </row>
    <row r="14" spans="1:27" ht="17.899999999999999" customHeight="1" thickBot="1">
      <c r="A14" s="847"/>
      <c r="B14" s="847"/>
      <c r="G14" s="736"/>
      <c r="H14" s="736"/>
      <c r="I14" s="718"/>
      <c r="J14" s="718"/>
      <c r="K14" s="736"/>
      <c r="L14" s="736"/>
      <c r="M14" s="847"/>
      <c r="N14" s="846"/>
      <c r="O14" s="846"/>
      <c r="T14" s="875"/>
      <c r="U14" s="875"/>
      <c r="V14" s="765"/>
      <c r="W14" s="765"/>
      <c r="X14" s="859"/>
      <c r="Y14" s="859" t="s">
        <v>455</v>
      </c>
      <c r="Z14" s="737"/>
    </row>
    <row r="15" spans="1:27" ht="17.899999999999999" customHeight="1">
      <c r="A15" s="851"/>
      <c r="B15" s="851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847"/>
      <c r="N15" s="2191" t="s">
        <v>285</v>
      </c>
      <c r="O15" s="2192"/>
      <c r="P15" s="2193" t="s">
        <v>456</v>
      </c>
      <c r="Q15" s="2195" t="s">
        <v>457</v>
      </c>
      <c r="R15" s="2196"/>
      <c r="S15" s="2196"/>
      <c r="T15" s="2196"/>
      <c r="U15" s="2196"/>
      <c r="V15" s="2196"/>
      <c r="W15" s="2197"/>
      <c r="X15" s="2198" t="s">
        <v>458</v>
      </c>
      <c r="Y15" s="2200" t="s">
        <v>760</v>
      </c>
      <c r="Z15" s="737"/>
    </row>
    <row r="16" spans="1:27" ht="17.899999999999999" customHeight="1">
      <c r="A16" s="852"/>
      <c r="B16" s="852"/>
      <c r="C16" s="747"/>
      <c r="D16" s="747"/>
      <c r="E16" s="747"/>
      <c r="F16" s="747"/>
      <c r="G16" s="747"/>
      <c r="H16" s="747"/>
      <c r="I16" s="747"/>
      <c r="J16" s="747"/>
      <c r="K16" s="747"/>
      <c r="L16" s="747"/>
      <c r="M16" s="847"/>
      <c r="N16" s="2202" t="s">
        <v>460</v>
      </c>
      <c r="O16" s="2203"/>
      <c r="P16" s="2194"/>
      <c r="Q16" s="725" t="s">
        <v>221</v>
      </c>
      <c r="R16" s="726" t="s">
        <v>761</v>
      </c>
      <c r="S16" s="1399" t="s">
        <v>762</v>
      </c>
      <c r="T16" s="1399" t="s">
        <v>763</v>
      </c>
      <c r="U16" s="1399" t="s">
        <v>461</v>
      </c>
      <c r="V16" s="1399" t="s">
        <v>462</v>
      </c>
      <c r="W16" s="1399" t="s">
        <v>463</v>
      </c>
      <c r="X16" s="2199"/>
      <c r="Y16" s="2201"/>
      <c r="Z16" s="737"/>
    </row>
    <row r="17" spans="1:35" ht="20.149999999999999" customHeight="1">
      <c r="A17" s="747"/>
      <c r="B17" s="747"/>
      <c r="C17" s="738"/>
      <c r="D17" s="738"/>
      <c r="E17" s="738"/>
      <c r="F17" s="738"/>
      <c r="G17" s="738"/>
      <c r="H17" s="738"/>
      <c r="I17" s="738"/>
      <c r="J17" s="738"/>
      <c r="K17" s="738"/>
      <c r="L17" s="738"/>
      <c r="M17" s="847"/>
      <c r="N17" s="2182" t="s">
        <v>335</v>
      </c>
      <c r="O17" s="2183"/>
      <c r="P17" s="773">
        <v>6</v>
      </c>
      <c r="Q17" s="774">
        <f>SUM(R17:W17)</f>
        <v>822</v>
      </c>
      <c r="R17" s="774">
        <v>18</v>
      </c>
      <c r="S17" s="774">
        <v>62</v>
      </c>
      <c r="T17" s="774">
        <v>74</v>
      </c>
      <c r="U17" s="774">
        <v>236</v>
      </c>
      <c r="V17" s="774">
        <v>215</v>
      </c>
      <c r="W17" s="774">
        <v>217</v>
      </c>
      <c r="X17" s="774">
        <v>111</v>
      </c>
      <c r="Y17" s="774">
        <v>36</v>
      </c>
      <c r="Z17" s="737"/>
    </row>
    <row r="18" spans="1:35" ht="20.149999999999999" customHeight="1">
      <c r="A18" s="747"/>
      <c r="B18" s="747"/>
      <c r="C18" s="738"/>
      <c r="D18" s="738"/>
      <c r="E18" s="738"/>
      <c r="F18" s="738"/>
      <c r="G18" s="738"/>
      <c r="H18" s="738"/>
      <c r="I18" s="738"/>
      <c r="J18" s="738"/>
      <c r="K18" s="738"/>
      <c r="L18" s="738"/>
      <c r="M18" s="847"/>
      <c r="N18" s="2189" t="s">
        <v>336</v>
      </c>
      <c r="O18" s="2185"/>
      <c r="P18" s="773">
        <v>7</v>
      </c>
      <c r="Q18" s="774">
        <f t="shared" ref="Q18:Q21" si="1">SUM(R18:W18)</f>
        <v>905</v>
      </c>
      <c r="R18" s="774">
        <v>14</v>
      </c>
      <c r="S18" s="774">
        <v>77</v>
      </c>
      <c r="T18" s="774">
        <v>90</v>
      </c>
      <c r="U18" s="774">
        <v>250</v>
      </c>
      <c r="V18" s="774">
        <v>251</v>
      </c>
      <c r="W18" s="774">
        <v>223</v>
      </c>
      <c r="X18" s="774">
        <v>143</v>
      </c>
      <c r="Y18" s="774">
        <v>45</v>
      </c>
      <c r="Z18" s="737"/>
    </row>
    <row r="19" spans="1:35" ht="20.149999999999999" customHeight="1">
      <c r="A19" s="747"/>
      <c r="B19" s="747"/>
      <c r="C19" s="774"/>
      <c r="D19" s="772"/>
      <c r="E19" s="772"/>
      <c r="F19" s="774"/>
      <c r="G19" s="774"/>
      <c r="H19" s="774"/>
      <c r="I19" s="772"/>
      <c r="J19" s="772"/>
      <c r="K19" s="772"/>
      <c r="L19" s="772"/>
      <c r="M19" s="847"/>
      <c r="N19" s="2189" t="s">
        <v>343</v>
      </c>
      <c r="O19" s="2185"/>
      <c r="P19" s="769">
        <v>7</v>
      </c>
      <c r="Q19" s="774">
        <f t="shared" si="1"/>
        <v>889</v>
      </c>
      <c r="R19" s="774">
        <v>14</v>
      </c>
      <c r="S19" s="774">
        <v>69</v>
      </c>
      <c r="T19" s="774">
        <v>80</v>
      </c>
      <c r="U19" s="774">
        <v>237</v>
      </c>
      <c r="V19" s="774">
        <v>247</v>
      </c>
      <c r="W19" s="774">
        <v>242</v>
      </c>
      <c r="X19" s="774">
        <v>135</v>
      </c>
      <c r="Y19" s="774">
        <v>49</v>
      </c>
      <c r="Z19" s="737"/>
    </row>
    <row r="20" spans="1:35" ht="20.149999999999999" customHeight="1">
      <c r="A20" s="747"/>
      <c r="B20" s="747"/>
      <c r="C20" s="772"/>
      <c r="D20" s="772"/>
      <c r="E20" s="772"/>
      <c r="F20" s="774"/>
      <c r="G20" s="774"/>
      <c r="H20" s="774"/>
      <c r="I20" s="772"/>
      <c r="J20" s="772"/>
      <c r="K20" s="772"/>
      <c r="L20" s="772"/>
      <c r="M20" s="847"/>
      <c r="N20" s="2181" t="s">
        <v>867</v>
      </c>
      <c r="O20" s="2181"/>
      <c r="P20" s="769">
        <v>7</v>
      </c>
      <c r="Q20" s="774">
        <f t="shared" si="1"/>
        <v>874</v>
      </c>
      <c r="R20" s="774">
        <v>10</v>
      </c>
      <c r="S20" s="774">
        <v>62</v>
      </c>
      <c r="T20" s="774">
        <v>83</v>
      </c>
      <c r="U20" s="774">
        <v>235</v>
      </c>
      <c r="V20" s="774">
        <v>237</v>
      </c>
      <c r="W20" s="774">
        <v>247</v>
      </c>
      <c r="X20" s="774">
        <v>138</v>
      </c>
      <c r="Y20" s="774">
        <v>41</v>
      </c>
      <c r="Z20" s="737"/>
    </row>
    <row r="21" spans="1:35" ht="26.25" customHeight="1" thickBot="1">
      <c r="A21" s="748"/>
      <c r="B21" s="748"/>
      <c r="C21" s="739"/>
      <c r="D21" s="739"/>
      <c r="E21" s="739"/>
      <c r="F21" s="770"/>
      <c r="G21" s="770"/>
      <c r="H21" s="770"/>
      <c r="I21" s="739"/>
      <c r="J21" s="739"/>
      <c r="K21" s="739"/>
      <c r="L21" s="1499" t="s">
        <v>1006</v>
      </c>
      <c r="M21" s="1286"/>
      <c r="N21" s="2187" t="s">
        <v>868</v>
      </c>
      <c r="O21" s="2187"/>
      <c r="P21" s="797">
        <v>9</v>
      </c>
      <c r="Q21" s="774">
        <f t="shared" si="1"/>
        <v>1162</v>
      </c>
      <c r="R21" s="874">
        <v>14</v>
      </c>
      <c r="S21" s="770">
        <v>93</v>
      </c>
      <c r="T21" s="770">
        <v>107</v>
      </c>
      <c r="U21" s="770">
        <v>310</v>
      </c>
      <c r="V21" s="770">
        <v>327</v>
      </c>
      <c r="W21" s="770">
        <v>311</v>
      </c>
      <c r="X21" s="770">
        <v>170</v>
      </c>
      <c r="Y21" s="770">
        <v>60</v>
      </c>
      <c r="Z21" s="740"/>
    </row>
    <row r="22" spans="1:35" ht="17.899999999999999" customHeight="1">
      <c r="A22" s="733"/>
      <c r="B22" s="733"/>
      <c r="C22" s="733"/>
      <c r="D22" s="733"/>
      <c r="E22" s="733"/>
      <c r="F22" s="733"/>
      <c r="G22" s="733"/>
      <c r="H22" s="733"/>
      <c r="I22" s="733"/>
      <c r="J22" s="733"/>
      <c r="K22" s="735"/>
      <c r="L22" s="735"/>
      <c r="M22" s="847"/>
      <c r="N22" s="731" t="s">
        <v>464</v>
      </c>
      <c r="O22" s="731"/>
      <c r="P22" s="731"/>
      <c r="Q22" s="731"/>
      <c r="R22" s="731"/>
      <c r="S22" s="731"/>
      <c r="T22" s="731"/>
      <c r="U22" s="731"/>
      <c r="V22" s="731"/>
      <c r="W22" s="731"/>
      <c r="X22" s="731"/>
      <c r="Y22" s="731" t="s">
        <v>465</v>
      </c>
      <c r="Z22" s="737"/>
    </row>
    <row r="23" spans="1:35" ht="17.899999999999999" customHeight="1">
      <c r="A23" s="847"/>
      <c r="B23" s="847"/>
      <c r="F23" s="736"/>
      <c r="G23" s="736"/>
      <c r="H23" s="736"/>
      <c r="I23" s="736"/>
      <c r="J23" s="847"/>
      <c r="K23" s="847"/>
      <c r="L23" s="847"/>
      <c r="N23" s="846"/>
      <c r="O23" s="846"/>
      <c r="S23" s="875"/>
      <c r="T23" s="875"/>
      <c r="U23" s="875"/>
      <c r="V23" s="875"/>
      <c r="W23" s="847"/>
      <c r="X23" s="847"/>
      <c r="Y23" s="847"/>
    </row>
    <row r="24" spans="1:35" ht="17.899999999999999" customHeight="1">
      <c r="A24" s="718"/>
      <c r="B24" s="718"/>
      <c r="C24" s="718"/>
      <c r="D24" s="718"/>
      <c r="E24" s="718"/>
      <c r="F24" s="718"/>
      <c r="G24" s="718"/>
      <c r="H24" s="718"/>
      <c r="I24" s="718"/>
      <c r="J24" s="718"/>
      <c r="K24" s="718"/>
      <c r="L24" s="718"/>
      <c r="M24" s="718"/>
      <c r="N24" s="765" t="s">
        <v>467</v>
      </c>
      <c r="O24" s="765"/>
      <c r="P24" s="765"/>
      <c r="Q24" s="765"/>
      <c r="R24" s="765"/>
      <c r="S24" s="765"/>
      <c r="T24" s="765"/>
      <c r="U24" s="765"/>
      <c r="V24" s="765"/>
      <c r="W24" s="765"/>
      <c r="X24" s="765"/>
      <c r="Y24" s="765"/>
      <c r="Z24" s="716"/>
      <c r="AA24" s="741"/>
      <c r="AB24" s="741"/>
      <c r="AC24" s="741"/>
      <c r="AD24" s="741"/>
      <c r="AE24" s="741"/>
      <c r="AF24" s="741"/>
      <c r="AG24" s="741"/>
      <c r="AH24" s="741"/>
      <c r="AI24" s="741"/>
    </row>
    <row r="25" spans="1:35" ht="17.899999999999999" customHeight="1" thickBot="1">
      <c r="A25" s="847"/>
      <c r="B25" s="847"/>
      <c r="C25" s="847"/>
      <c r="D25" s="847"/>
      <c r="E25" s="847"/>
      <c r="F25" s="847"/>
      <c r="G25" s="847"/>
      <c r="H25" s="847"/>
      <c r="I25" s="847"/>
      <c r="J25" s="847"/>
      <c r="K25" s="847"/>
      <c r="L25" s="847"/>
      <c r="M25" s="736"/>
      <c r="N25" s="846"/>
      <c r="O25" s="846"/>
      <c r="P25" s="848"/>
      <c r="Q25" s="848"/>
      <c r="R25" s="848"/>
      <c r="S25" s="848"/>
      <c r="T25" s="848"/>
      <c r="U25" s="848"/>
      <c r="V25" s="848"/>
      <c r="W25" s="848"/>
      <c r="X25" s="848"/>
      <c r="Y25" s="848"/>
      <c r="Z25" s="717" t="s">
        <v>468</v>
      </c>
      <c r="AH25" s="742"/>
      <c r="AI25" s="742"/>
    </row>
    <row r="26" spans="1:35" ht="20.149999999999999" customHeight="1">
      <c r="A26" s="851"/>
      <c r="B26" s="851"/>
      <c r="C26" s="747"/>
      <c r="D26" s="854"/>
      <c r="E26" s="854"/>
      <c r="F26" s="854"/>
      <c r="G26" s="854"/>
      <c r="H26" s="854"/>
      <c r="I26" s="854"/>
      <c r="J26" s="854"/>
      <c r="K26" s="854"/>
      <c r="L26" s="855"/>
      <c r="M26" s="302"/>
      <c r="N26" s="860" t="s">
        <v>285</v>
      </c>
      <c r="O26" s="876"/>
      <c r="P26" s="877" t="s">
        <v>469</v>
      </c>
      <c r="Q26" s="878" t="s">
        <v>470</v>
      </c>
      <c r="R26" s="878" t="s">
        <v>471</v>
      </c>
      <c r="S26" s="878"/>
      <c r="T26" s="878"/>
      <c r="U26" s="878"/>
      <c r="V26" s="878"/>
      <c r="W26" s="878"/>
      <c r="X26" s="878"/>
      <c r="Y26" s="879" t="s">
        <v>458</v>
      </c>
      <c r="Z26" s="301" t="s">
        <v>459</v>
      </c>
      <c r="AA26" s="743"/>
      <c r="AD26" s="744"/>
      <c r="AF26" s="745"/>
      <c r="AH26" s="743"/>
      <c r="AI26" s="743"/>
    </row>
    <row r="27" spans="1:35" ht="17.899999999999999" customHeight="1">
      <c r="A27" s="852"/>
      <c r="B27" s="852"/>
      <c r="C27" s="747"/>
      <c r="D27" s="854"/>
      <c r="E27" s="854"/>
      <c r="F27" s="854"/>
      <c r="G27" s="854"/>
      <c r="H27" s="854"/>
      <c r="I27" s="855"/>
      <c r="J27" s="855"/>
      <c r="K27" s="855"/>
      <c r="L27" s="855"/>
      <c r="M27" s="302"/>
      <c r="N27" s="867" t="s">
        <v>460</v>
      </c>
      <c r="O27" s="880"/>
      <c r="P27" s="881"/>
      <c r="Q27" s="882"/>
      <c r="R27" s="883" t="s">
        <v>221</v>
      </c>
      <c r="S27" s="883" t="s">
        <v>472</v>
      </c>
      <c r="T27" s="883" t="s">
        <v>473</v>
      </c>
      <c r="U27" s="883" t="s">
        <v>474</v>
      </c>
      <c r="V27" s="884" t="s">
        <v>475</v>
      </c>
      <c r="W27" s="884" t="s">
        <v>476</v>
      </c>
      <c r="X27" s="884" t="s">
        <v>477</v>
      </c>
      <c r="Y27" s="885"/>
      <c r="Z27" s="308"/>
      <c r="AA27" s="744"/>
      <c r="AB27" s="744"/>
      <c r="AC27" s="744"/>
      <c r="AD27" s="744"/>
      <c r="AG27" s="743"/>
      <c r="AH27" s="746"/>
    </row>
    <row r="28" spans="1:35" ht="20.149999999999999" customHeight="1">
      <c r="A28" s="747"/>
      <c r="B28" s="747"/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  <c r="N28" s="2182" t="s">
        <v>335</v>
      </c>
      <c r="O28" s="2183"/>
      <c r="P28" s="774">
        <v>36</v>
      </c>
      <c r="Q28" s="774">
        <v>456</v>
      </c>
      <c r="R28" s="1799">
        <f>SUM(S28:X28)</f>
        <v>11137</v>
      </c>
      <c r="S28" s="774">
        <v>1956</v>
      </c>
      <c r="T28" s="774">
        <v>1842</v>
      </c>
      <c r="U28" s="774">
        <v>1938</v>
      </c>
      <c r="V28" s="774">
        <v>1838</v>
      </c>
      <c r="W28" s="774">
        <v>1751</v>
      </c>
      <c r="X28" s="774">
        <v>1812</v>
      </c>
      <c r="Y28" s="774">
        <v>700</v>
      </c>
      <c r="Z28" s="774">
        <v>95</v>
      </c>
      <c r="AF28" s="742"/>
      <c r="AG28" s="746"/>
    </row>
    <row r="29" spans="1:35" ht="20.149999999999999" customHeight="1">
      <c r="A29" s="747"/>
      <c r="B29" s="747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2184" t="s">
        <v>336</v>
      </c>
      <c r="O29" s="2185"/>
      <c r="P29" s="774">
        <v>36</v>
      </c>
      <c r="Q29" s="774">
        <v>459</v>
      </c>
      <c r="R29" s="1799">
        <f t="shared" ref="R29:R32" si="2">SUM(S29:X29)</f>
        <v>11212</v>
      </c>
      <c r="S29" s="774">
        <v>1900</v>
      </c>
      <c r="T29" s="774">
        <v>1953</v>
      </c>
      <c r="U29" s="774">
        <v>1841</v>
      </c>
      <c r="V29" s="774">
        <v>1943</v>
      </c>
      <c r="W29" s="774">
        <v>1836</v>
      </c>
      <c r="X29" s="774">
        <v>1739</v>
      </c>
      <c r="Y29" s="774">
        <v>704</v>
      </c>
      <c r="Z29" s="774">
        <v>97</v>
      </c>
      <c r="AF29" s="742"/>
      <c r="AG29" s="746"/>
    </row>
    <row r="30" spans="1:35" ht="20.149999999999999" customHeight="1">
      <c r="A30" s="747"/>
      <c r="B30" s="747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2184" t="s">
        <v>343</v>
      </c>
      <c r="O30" s="2185"/>
      <c r="P30" s="774">
        <v>37</v>
      </c>
      <c r="Q30" s="774">
        <v>474</v>
      </c>
      <c r="R30" s="1799">
        <f t="shared" si="2"/>
        <v>11319</v>
      </c>
      <c r="S30" s="774">
        <v>1841</v>
      </c>
      <c r="T30" s="774">
        <v>1897</v>
      </c>
      <c r="U30" s="774">
        <v>1944</v>
      </c>
      <c r="V30" s="774">
        <v>1853</v>
      </c>
      <c r="W30" s="774">
        <v>1934</v>
      </c>
      <c r="X30" s="774">
        <v>1850</v>
      </c>
      <c r="Y30" s="774">
        <v>716</v>
      </c>
      <c r="Z30" s="774">
        <v>93</v>
      </c>
      <c r="AF30" s="743"/>
      <c r="AG30" s="746"/>
    </row>
    <row r="31" spans="1:35" ht="20.149999999999999" customHeight="1">
      <c r="A31" s="747"/>
      <c r="B31" s="747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2186" t="s">
        <v>867</v>
      </c>
      <c r="O31" s="2186"/>
      <c r="P31" s="773">
        <v>35</v>
      </c>
      <c r="Q31" s="774">
        <v>471</v>
      </c>
      <c r="R31" s="1799">
        <f t="shared" si="2"/>
        <v>11380</v>
      </c>
      <c r="S31" s="774">
        <v>1914</v>
      </c>
      <c r="T31" s="774">
        <v>1848</v>
      </c>
      <c r="U31" s="774">
        <v>1883</v>
      </c>
      <c r="V31" s="774">
        <v>1946</v>
      </c>
      <c r="W31" s="774">
        <v>1844</v>
      </c>
      <c r="X31" s="774">
        <v>1945</v>
      </c>
      <c r="Y31" s="774">
        <v>720</v>
      </c>
      <c r="Z31" s="774">
        <v>97</v>
      </c>
      <c r="AF31" s="743"/>
      <c r="AG31" s="746"/>
    </row>
    <row r="32" spans="1:35" ht="20.149999999999999" customHeight="1" thickBot="1">
      <c r="A32" s="748"/>
      <c r="B32" s="748"/>
      <c r="C32" s="770"/>
      <c r="D32" s="770"/>
      <c r="E32" s="770"/>
      <c r="F32" s="770"/>
      <c r="G32" s="770"/>
      <c r="H32" s="770"/>
      <c r="I32" s="770"/>
      <c r="J32" s="770"/>
      <c r="K32" s="770"/>
      <c r="L32" s="770"/>
      <c r="M32" s="770"/>
      <c r="N32" s="2179" t="s">
        <v>868</v>
      </c>
      <c r="O32" s="2180"/>
      <c r="P32" s="874">
        <v>35</v>
      </c>
      <c r="Q32" s="874">
        <v>483</v>
      </c>
      <c r="R32" s="1799">
        <f t="shared" si="2"/>
        <v>11354</v>
      </c>
      <c r="S32" s="874">
        <v>1859</v>
      </c>
      <c r="T32" s="874">
        <v>1936</v>
      </c>
      <c r="U32" s="874">
        <v>1855</v>
      </c>
      <c r="V32" s="874">
        <v>1889</v>
      </c>
      <c r="W32" s="874">
        <v>1963</v>
      </c>
      <c r="X32" s="874">
        <v>1852</v>
      </c>
      <c r="Y32" s="874">
        <v>746</v>
      </c>
      <c r="Z32" s="874">
        <v>97</v>
      </c>
      <c r="AF32" s="743"/>
      <c r="AG32" s="746"/>
    </row>
    <row r="33" spans="1:35" ht="17.899999999999999" customHeight="1">
      <c r="A33" s="749"/>
      <c r="B33" s="749"/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4"/>
      <c r="N33" s="749"/>
      <c r="O33" s="750"/>
      <c r="P33" s="774"/>
      <c r="Q33" s="774"/>
      <c r="R33" s="774"/>
      <c r="S33" s="774"/>
      <c r="T33" s="774"/>
      <c r="U33" s="774"/>
      <c r="V33" s="774"/>
      <c r="W33" s="774"/>
      <c r="X33" s="774"/>
      <c r="Y33" s="774"/>
      <c r="Z33" s="774"/>
      <c r="AF33" s="743"/>
      <c r="AG33" s="746"/>
    </row>
    <row r="34" spans="1:35" ht="20.149999999999999" customHeight="1">
      <c r="A34" s="749"/>
      <c r="B34" s="749"/>
      <c r="C34" s="774"/>
      <c r="D34" s="774"/>
      <c r="E34" s="774"/>
      <c r="F34" s="774"/>
      <c r="G34" s="774"/>
      <c r="H34" s="774"/>
      <c r="I34" s="774"/>
      <c r="J34" s="774"/>
      <c r="K34" s="774"/>
      <c r="L34" s="774"/>
      <c r="M34" s="774"/>
      <c r="N34" s="749" t="s">
        <v>18</v>
      </c>
      <c r="O34" s="750" t="s">
        <v>18</v>
      </c>
      <c r="P34" s="774"/>
      <c r="Q34" s="774"/>
      <c r="R34" s="774"/>
      <c r="S34" s="774"/>
      <c r="T34" s="774"/>
      <c r="U34" s="774"/>
      <c r="V34" s="774"/>
      <c r="W34" s="774"/>
      <c r="X34" s="774"/>
      <c r="Y34" s="774"/>
      <c r="Z34" s="774"/>
      <c r="AF34" s="742"/>
      <c r="AG34" s="746"/>
    </row>
    <row r="35" spans="1:35" ht="20.149999999999999" customHeight="1">
      <c r="A35" s="749"/>
      <c r="B35" s="749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49"/>
      <c r="O35" s="750" t="s">
        <v>478</v>
      </c>
      <c r="P35" s="774"/>
      <c r="Q35" s="774"/>
      <c r="R35" s="774"/>
      <c r="S35" s="774"/>
      <c r="T35" s="774"/>
      <c r="U35" s="774"/>
      <c r="V35" s="774"/>
      <c r="W35" s="774"/>
      <c r="X35" s="774"/>
      <c r="Y35" s="774"/>
      <c r="Z35" s="774"/>
      <c r="AF35" s="743"/>
      <c r="AG35" s="746"/>
    </row>
    <row r="36" spans="1:35" ht="20.149999999999999" customHeight="1">
      <c r="A36" s="749"/>
      <c r="B36" s="749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49"/>
      <c r="O36" s="750" t="s">
        <v>479</v>
      </c>
      <c r="P36" s="774"/>
      <c r="Q36" s="774"/>
      <c r="R36" s="774"/>
      <c r="S36" s="774"/>
      <c r="T36" s="774"/>
      <c r="U36" s="774"/>
      <c r="V36" s="774"/>
      <c r="W36" s="774"/>
      <c r="X36" s="774"/>
      <c r="Y36" s="774"/>
      <c r="Z36" s="774"/>
      <c r="AF36" s="743"/>
      <c r="AG36" s="746"/>
    </row>
    <row r="37" spans="1:35" ht="20.149999999999999" customHeight="1">
      <c r="A37" s="749"/>
      <c r="B37" s="749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49"/>
      <c r="O37" s="750" t="s">
        <v>480</v>
      </c>
      <c r="P37" s="774"/>
      <c r="Q37" s="774"/>
      <c r="R37" s="774"/>
      <c r="S37" s="774"/>
      <c r="T37" s="774"/>
      <c r="U37" s="774"/>
      <c r="V37" s="774"/>
      <c r="W37" s="774"/>
      <c r="X37" s="774"/>
      <c r="Y37" s="774"/>
      <c r="Z37" s="774"/>
      <c r="AF37" s="743"/>
      <c r="AG37" s="746"/>
    </row>
    <row r="38" spans="1:35" ht="20.149999999999999" customHeight="1">
      <c r="A38" s="749"/>
      <c r="B38" s="749"/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49"/>
      <c r="O38" s="750" t="s">
        <v>481</v>
      </c>
      <c r="P38" s="774"/>
      <c r="Q38" s="774"/>
      <c r="R38" s="774"/>
      <c r="S38" s="774"/>
      <c r="T38" s="774"/>
      <c r="U38" s="774"/>
      <c r="V38" s="774"/>
      <c r="W38" s="774"/>
      <c r="X38" s="774"/>
      <c r="Y38" s="774"/>
      <c r="Z38" s="774"/>
      <c r="AG38" s="742"/>
      <c r="AH38" s="746"/>
    </row>
    <row r="39" spans="1:35" ht="20.149999999999999" customHeight="1">
      <c r="A39" s="749"/>
      <c r="B39" s="749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49"/>
      <c r="O39" s="750" t="s">
        <v>482</v>
      </c>
      <c r="P39" s="774"/>
      <c r="Q39" s="774"/>
      <c r="R39" s="774"/>
      <c r="S39" s="774"/>
      <c r="T39" s="774"/>
      <c r="U39" s="774"/>
      <c r="V39" s="774"/>
      <c r="W39" s="774"/>
      <c r="X39" s="774"/>
      <c r="Y39" s="774"/>
      <c r="Z39" s="774"/>
      <c r="AG39" s="743"/>
      <c r="AH39" s="746"/>
    </row>
    <row r="40" spans="1:35" ht="20.149999999999999" customHeight="1">
      <c r="A40" s="749"/>
      <c r="B40" s="749"/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49"/>
      <c r="O40" s="750" t="s">
        <v>483</v>
      </c>
      <c r="P40" s="774"/>
      <c r="Q40" s="774"/>
      <c r="R40" s="774"/>
      <c r="S40" s="774"/>
      <c r="T40" s="774"/>
      <c r="U40" s="774"/>
      <c r="V40" s="774"/>
      <c r="W40" s="774"/>
      <c r="X40" s="774"/>
      <c r="Y40" s="774"/>
      <c r="Z40" s="774"/>
      <c r="AG40" s="743"/>
      <c r="AH40" s="746"/>
    </row>
    <row r="41" spans="1:35" ht="20.149999999999999" customHeight="1">
      <c r="A41" s="849"/>
      <c r="B41" s="856"/>
      <c r="C41" s="774"/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849"/>
      <c r="O41" s="751" t="s">
        <v>484</v>
      </c>
      <c r="P41" s="774"/>
      <c r="Q41" s="774"/>
      <c r="R41" s="774"/>
      <c r="S41" s="774"/>
      <c r="T41" s="774"/>
      <c r="U41" s="774"/>
      <c r="V41" s="774"/>
      <c r="W41" s="774"/>
      <c r="X41" s="774"/>
      <c r="Y41" s="774"/>
      <c r="Z41" s="774"/>
      <c r="AG41" s="752"/>
      <c r="AH41" s="746"/>
    </row>
    <row r="42" spans="1:35" ht="20.149999999999999" customHeight="1">
      <c r="A42" s="849"/>
      <c r="B42" s="760"/>
      <c r="C42" s="774"/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849"/>
      <c r="O42" s="753" t="s">
        <v>485</v>
      </c>
      <c r="P42" s="774"/>
      <c r="Q42" s="774"/>
      <c r="R42" s="774"/>
      <c r="S42" s="774"/>
      <c r="T42" s="774"/>
      <c r="U42" s="774"/>
      <c r="V42" s="774"/>
      <c r="W42" s="774"/>
      <c r="X42" s="774"/>
      <c r="Y42" s="774"/>
      <c r="Z42" s="774"/>
      <c r="AH42" s="754"/>
      <c r="AI42" s="755"/>
    </row>
    <row r="43" spans="1:35" ht="20.149999999999999" customHeight="1" thickBot="1">
      <c r="A43" s="849"/>
      <c r="B43" s="760"/>
      <c r="C43" s="774"/>
      <c r="D43" s="774"/>
      <c r="E43" s="774"/>
      <c r="F43" s="774"/>
      <c r="G43" s="774"/>
      <c r="H43" s="774"/>
      <c r="I43" s="774"/>
      <c r="J43" s="774"/>
      <c r="K43" s="774"/>
      <c r="L43" s="1287" t="s">
        <v>1007</v>
      </c>
      <c r="M43" s="774"/>
      <c r="N43" s="850"/>
      <c r="O43" s="756" t="s">
        <v>486</v>
      </c>
      <c r="P43" s="757"/>
      <c r="Q43" s="758"/>
      <c r="R43" s="758"/>
      <c r="S43" s="758"/>
      <c r="T43" s="758"/>
      <c r="U43" s="758"/>
      <c r="V43" s="758"/>
      <c r="W43" s="758"/>
      <c r="X43" s="758"/>
      <c r="Y43" s="758"/>
      <c r="Z43" s="758"/>
    </row>
    <row r="44" spans="1:35" ht="15" customHeight="1">
      <c r="A44" s="733"/>
      <c r="L44" s="1478"/>
      <c r="M44" s="1287"/>
      <c r="N44" s="733" t="s">
        <v>487</v>
      </c>
      <c r="Z44" s="169" t="s">
        <v>488</v>
      </c>
    </row>
    <row r="45" spans="1:35" ht="18" customHeight="1"/>
    <row r="46" spans="1:35" ht="16.5">
      <c r="A46" s="718"/>
      <c r="B46" s="718"/>
      <c r="C46" s="718"/>
      <c r="D46" s="718"/>
      <c r="E46" s="718"/>
      <c r="F46" s="718"/>
      <c r="G46" s="718"/>
      <c r="H46" s="718"/>
      <c r="I46" s="718"/>
      <c r="J46" s="718"/>
      <c r="K46" s="718"/>
      <c r="L46" s="718"/>
      <c r="M46" s="718"/>
      <c r="N46" s="741"/>
      <c r="O46" s="741"/>
      <c r="P46" s="741"/>
      <c r="Q46" s="741"/>
      <c r="R46" s="741"/>
      <c r="S46" s="741"/>
      <c r="T46" s="741"/>
      <c r="U46" s="741"/>
      <c r="V46" s="741"/>
      <c r="W46" s="741"/>
      <c r="X46" s="741"/>
      <c r="Y46" s="741"/>
      <c r="Z46" s="718"/>
      <c r="AA46" s="300"/>
      <c r="AB46" s="300"/>
    </row>
    <row r="47" spans="1:35" ht="18" customHeight="1">
      <c r="A47" s="847"/>
      <c r="B47" s="847"/>
      <c r="C47" s="847"/>
      <c r="D47" s="847"/>
      <c r="E47" s="847"/>
      <c r="F47" s="847"/>
      <c r="G47" s="847"/>
      <c r="H47" s="847"/>
      <c r="I47" s="847"/>
      <c r="J47" s="847"/>
      <c r="K47" s="847"/>
      <c r="L47" s="847"/>
      <c r="M47" s="736"/>
      <c r="N47" s="847"/>
      <c r="O47" s="847"/>
      <c r="P47" s="847"/>
      <c r="Q47" s="847"/>
      <c r="R47" s="847"/>
      <c r="S47" s="847"/>
      <c r="T47" s="847"/>
      <c r="U47" s="847"/>
      <c r="V47" s="847"/>
      <c r="W47" s="847"/>
      <c r="X47" s="847"/>
      <c r="Y47" s="847"/>
      <c r="Z47" s="736"/>
      <c r="AA47" s="300"/>
      <c r="AB47" s="300"/>
    </row>
    <row r="48" spans="1:35" ht="17.899999999999999" customHeight="1">
      <c r="A48" s="851"/>
      <c r="B48" s="851"/>
      <c r="C48" s="747"/>
      <c r="D48" s="857"/>
      <c r="E48" s="857"/>
      <c r="F48" s="857"/>
      <c r="G48" s="857"/>
      <c r="H48" s="857"/>
      <c r="I48" s="857"/>
      <c r="J48" s="857"/>
      <c r="K48" s="857"/>
      <c r="L48" s="858"/>
      <c r="M48" s="302"/>
      <c r="N48" s="1556"/>
      <c r="O48" s="1556"/>
      <c r="P48" s="1556"/>
      <c r="Q48" s="1557"/>
      <c r="R48" s="1557"/>
      <c r="S48" s="1557"/>
      <c r="T48" s="1557"/>
      <c r="U48" s="1557"/>
      <c r="V48" s="1557"/>
      <c r="W48" s="1557"/>
      <c r="X48" s="1557"/>
      <c r="Y48" s="1558"/>
      <c r="Z48" s="302"/>
      <c r="AA48" s="300"/>
      <c r="AB48" s="300"/>
    </row>
    <row r="49" spans="1:28" ht="17.899999999999999" customHeight="1">
      <c r="A49" s="852"/>
      <c r="B49" s="852"/>
      <c r="C49" s="747"/>
      <c r="D49" s="857"/>
      <c r="E49" s="857"/>
      <c r="F49" s="857"/>
      <c r="G49" s="857"/>
      <c r="H49" s="857"/>
      <c r="I49" s="858"/>
      <c r="J49" s="858"/>
      <c r="K49" s="858"/>
      <c r="L49" s="858"/>
      <c r="M49" s="302"/>
      <c r="N49" s="1556"/>
      <c r="O49" s="1556"/>
      <c r="P49" s="1556"/>
      <c r="Q49" s="1557"/>
      <c r="R49" s="1557"/>
      <c r="S49" s="1557"/>
      <c r="T49" s="1557"/>
      <c r="U49" s="1557"/>
      <c r="V49" s="1558"/>
      <c r="W49" s="1558"/>
      <c r="X49" s="1558"/>
      <c r="Y49" s="1558"/>
      <c r="Z49" s="302"/>
      <c r="AA49" s="300"/>
      <c r="AB49" s="300"/>
    </row>
    <row r="50" spans="1:28" s="287" customFormat="1" ht="20.149999999999999" customHeight="1">
      <c r="A50" s="749"/>
      <c r="B50" s="749"/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49"/>
      <c r="O50" s="749"/>
      <c r="P50" s="774"/>
      <c r="Q50" s="774"/>
      <c r="R50" s="774"/>
      <c r="S50" s="774"/>
      <c r="T50" s="774"/>
      <c r="U50" s="774"/>
      <c r="V50" s="774"/>
      <c r="W50" s="774"/>
      <c r="X50" s="774"/>
      <c r="Y50" s="774"/>
      <c r="Z50" s="774"/>
      <c r="AA50" s="1559"/>
      <c r="AB50" s="1559"/>
    </row>
    <row r="51" spans="1:28" s="287" customFormat="1" ht="20.149999999999999" customHeight="1">
      <c r="A51" s="749"/>
      <c r="B51" s="749"/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4"/>
      <c r="N51" s="749"/>
      <c r="O51" s="749"/>
      <c r="P51" s="774"/>
      <c r="Q51" s="774"/>
      <c r="R51" s="774"/>
      <c r="S51" s="774"/>
      <c r="T51" s="774"/>
      <c r="U51" s="774"/>
      <c r="V51" s="774"/>
      <c r="W51" s="774"/>
      <c r="X51" s="774"/>
      <c r="Y51" s="774"/>
      <c r="Z51" s="774"/>
      <c r="AA51" s="1559"/>
      <c r="AB51" s="1559"/>
    </row>
    <row r="52" spans="1:28" s="759" customFormat="1" ht="20.149999999999999" customHeight="1">
      <c r="A52" s="749"/>
      <c r="B52" s="749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49"/>
      <c r="O52" s="749"/>
      <c r="P52" s="774"/>
      <c r="Q52" s="774"/>
      <c r="R52" s="774"/>
      <c r="S52" s="774"/>
      <c r="T52" s="774"/>
      <c r="U52" s="774"/>
      <c r="V52" s="774"/>
      <c r="W52" s="774"/>
      <c r="X52" s="774"/>
      <c r="Y52" s="774"/>
      <c r="Z52" s="774"/>
      <c r="AA52" s="369"/>
      <c r="AB52" s="369"/>
    </row>
    <row r="53" spans="1:28" s="759" customFormat="1" ht="20.149999999999999" customHeight="1">
      <c r="A53" s="749"/>
      <c r="B53" s="749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49"/>
      <c r="O53" s="749"/>
      <c r="P53" s="774"/>
      <c r="Q53" s="774"/>
      <c r="R53" s="774"/>
      <c r="S53" s="774"/>
      <c r="T53" s="774"/>
      <c r="U53" s="774"/>
      <c r="V53" s="774"/>
      <c r="W53" s="774"/>
      <c r="X53" s="774"/>
      <c r="Y53" s="774"/>
      <c r="Z53" s="774"/>
      <c r="AA53" s="369"/>
      <c r="AB53" s="369"/>
    </row>
    <row r="54" spans="1:28" s="761" customFormat="1" ht="20.149999999999999" customHeight="1">
      <c r="A54" s="760"/>
      <c r="B54" s="760"/>
      <c r="C54" s="776"/>
      <c r="D54" s="776"/>
      <c r="E54" s="776"/>
      <c r="F54" s="776"/>
      <c r="G54" s="776"/>
      <c r="H54" s="776"/>
      <c r="I54" s="776"/>
      <c r="J54" s="776"/>
      <c r="K54" s="774"/>
      <c r="L54" s="776"/>
      <c r="M54" s="776"/>
      <c r="N54" s="760"/>
      <c r="O54" s="760"/>
      <c r="P54" s="776"/>
      <c r="Q54" s="776"/>
      <c r="R54" s="776"/>
      <c r="S54" s="776"/>
      <c r="T54" s="776"/>
      <c r="U54" s="776"/>
      <c r="V54" s="776"/>
      <c r="W54" s="776"/>
      <c r="X54" s="776"/>
      <c r="Y54" s="776"/>
      <c r="Z54" s="776"/>
      <c r="AA54" s="1560"/>
      <c r="AB54" s="1560"/>
    </row>
    <row r="55" spans="1:28" s="275" customFormat="1" ht="20.149999999999999" customHeight="1">
      <c r="A55" s="749"/>
      <c r="B55" s="749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49"/>
      <c r="O55" s="749"/>
      <c r="P55" s="774"/>
      <c r="Q55" s="774"/>
      <c r="R55" s="774"/>
      <c r="S55" s="774"/>
      <c r="T55" s="774"/>
      <c r="U55" s="774"/>
      <c r="V55" s="774"/>
      <c r="W55" s="774"/>
      <c r="X55" s="774"/>
      <c r="Y55" s="774"/>
      <c r="Z55" s="774"/>
      <c r="AA55" s="1561"/>
      <c r="AB55" s="1561"/>
    </row>
    <row r="56" spans="1:28" s="306" customFormat="1" ht="20.149999999999999" customHeight="1">
      <c r="A56" s="749"/>
      <c r="B56" s="749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49"/>
      <c r="O56" s="749"/>
      <c r="P56" s="774"/>
      <c r="Q56" s="774"/>
      <c r="R56" s="774"/>
      <c r="S56" s="774"/>
      <c r="T56" s="774"/>
      <c r="U56" s="774"/>
      <c r="V56" s="774"/>
      <c r="W56" s="774"/>
      <c r="X56" s="774"/>
      <c r="Y56" s="774"/>
      <c r="Z56" s="774"/>
      <c r="AA56" s="328"/>
      <c r="AB56" s="328"/>
    </row>
    <row r="57" spans="1:28" s="287" customFormat="1" ht="20.149999999999999" customHeight="1">
      <c r="A57" s="749"/>
      <c r="B57" s="749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49"/>
      <c r="O57" s="749"/>
      <c r="P57" s="774"/>
      <c r="Q57" s="774"/>
      <c r="R57" s="774"/>
      <c r="S57" s="774"/>
      <c r="T57" s="774"/>
      <c r="U57" s="774"/>
      <c r="V57" s="774"/>
      <c r="W57" s="774"/>
      <c r="X57" s="774"/>
      <c r="Y57" s="774"/>
      <c r="Z57" s="774"/>
      <c r="AA57" s="1559"/>
      <c r="AB57" s="1559"/>
    </row>
    <row r="58" spans="1:28" s="287" customFormat="1" ht="20.149999999999999" customHeight="1">
      <c r="A58" s="749"/>
      <c r="B58" s="749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49"/>
      <c r="O58" s="749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1559"/>
      <c r="AB58" s="1559"/>
    </row>
    <row r="59" spans="1:28" s="287" customFormat="1" ht="20.149999999999999" customHeight="1">
      <c r="A59" s="749"/>
      <c r="B59" s="749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49"/>
      <c r="O59" s="749"/>
      <c r="P59" s="774"/>
      <c r="Q59" s="774"/>
      <c r="R59" s="774"/>
      <c r="S59" s="774"/>
      <c r="T59" s="774"/>
      <c r="U59" s="774"/>
      <c r="V59" s="774"/>
      <c r="W59" s="774"/>
      <c r="X59" s="774"/>
      <c r="Y59" s="774"/>
      <c r="Z59" s="774"/>
      <c r="AA59" s="1559"/>
      <c r="AB59" s="1559"/>
    </row>
    <row r="60" spans="1:28" s="287" customFormat="1" ht="20.149999999999999" customHeight="1">
      <c r="A60" s="749"/>
      <c r="B60" s="749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49"/>
      <c r="O60" s="749"/>
      <c r="P60" s="774"/>
      <c r="Q60" s="774"/>
      <c r="R60" s="774"/>
      <c r="S60" s="774"/>
      <c r="T60" s="774"/>
      <c r="U60" s="774"/>
      <c r="V60" s="774"/>
      <c r="W60" s="774"/>
      <c r="X60" s="774"/>
      <c r="Y60" s="774"/>
      <c r="Z60" s="774"/>
      <c r="AA60" s="1559"/>
      <c r="AB60" s="1559"/>
    </row>
    <row r="61" spans="1:28" s="287" customFormat="1" ht="20.149999999999999" customHeight="1">
      <c r="A61" s="749"/>
      <c r="B61" s="749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49"/>
      <c r="O61" s="749"/>
      <c r="P61" s="774"/>
      <c r="Q61" s="774"/>
      <c r="R61" s="774"/>
      <c r="S61" s="774"/>
      <c r="T61" s="774"/>
      <c r="U61" s="774"/>
      <c r="V61" s="774"/>
      <c r="W61" s="774"/>
      <c r="X61" s="774"/>
      <c r="Y61" s="774"/>
      <c r="Z61" s="774"/>
      <c r="AA61" s="1559"/>
      <c r="AB61" s="1559"/>
    </row>
    <row r="62" spans="1:28" s="287" customFormat="1" ht="20.149999999999999" customHeight="1">
      <c r="A62" s="749"/>
      <c r="B62" s="749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49"/>
      <c r="O62" s="749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1559"/>
      <c r="AB62" s="1559"/>
    </row>
    <row r="63" spans="1:28" s="287" customFormat="1" ht="20.149999999999999" customHeight="1">
      <c r="A63" s="749"/>
      <c r="B63" s="749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49"/>
      <c r="O63" s="749"/>
      <c r="P63" s="774"/>
      <c r="Q63" s="774"/>
      <c r="R63" s="774"/>
      <c r="S63" s="774"/>
      <c r="T63" s="774"/>
      <c r="U63" s="774"/>
      <c r="V63" s="774"/>
      <c r="W63" s="774"/>
      <c r="X63" s="774"/>
      <c r="Y63" s="774"/>
      <c r="Z63" s="774"/>
      <c r="AA63" s="1559"/>
      <c r="AB63" s="1559"/>
    </row>
    <row r="64" spans="1:28" s="287" customFormat="1" ht="20.149999999999999" customHeight="1">
      <c r="A64" s="749"/>
      <c r="B64" s="749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49"/>
      <c r="O64" s="749"/>
      <c r="P64" s="774"/>
      <c r="Q64" s="774"/>
      <c r="R64" s="774"/>
      <c r="S64" s="774"/>
      <c r="T64" s="774"/>
      <c r="U64" s="774"/>
      <c r="V64" s="774"/>
      <c r="W64" s="774"/>
      <c r="X64" s="774"/>
      <c r="Y64" s="774"/>
      <c r="Z64" s="774"/>
      <c r="AA64" s="1559"/>
      <c r="AB64" s="1559"/>
    </row>
    <row r="65" spans="1:35" s="759" customFormat="1" ht="20.149999999999999" customHeight="1">
      <c r="A65" s="749"/>
      <c r="B65" s="749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49"/>
      <c r="O65" s="749"/>
      <c r="P65" s="774"/>
      <c r="Q65" s="774"/>
      <c r="R65" s="774"/>
      <c r="S65" s="774"/>
      <c r="T65" s="774"/>
      <c r="U65" s="774"/>
      <c r="V65" s="774"/>
      <c r="W65" s="774"/>
      <c r="X65" s="774"/>
      <c r="Y65" s="774"/>
      <c r="Z65" s="774"/>
      <c r="AA65" s="1559"/>
      <c r="AB65" s="1559"/>
      <c r="AC65" s="287"/>
      <c r="AD65" s="287"/>
      <c r="AE65" s="287"/>
      <c r="AF65" s="287"/>
      <c r="AG65" s="287"/>
      <c r="AH65" s="287"/>
      <c r="AI65" s="287"/>
    </row>
    <row r="66" spans="1:35" s="759" customFormat="1" ht="20.149999999999999" customHeight="1">
      <c r="A66" s="749"/>
      <c r="B66" s="749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49"/>
      <c r="O66" s="749"/>
      <c r="P66" s="774"/>
      <c r="Q66" s="774"/>
      <c r="R66" s="774"/>
      <c r="S66" s="774"/>
      <c r="T66" s="774"/>
      <c r="U66" s="774"/>
      <c r="V66" s="774"/>
      <c r="W66" s="774"/>
      <c r="X66" s="774"/>
      <c r="Y66" s="774"/>
      <c r="Z66" s="774"/>
      <c r="AA66" s="369"/>
      <c r="AB66" s="369"/>
    </row>
    <row r="67" spans="1:35" s="275" customFormat="1" ht="20.149999999999999" customHeight="1">
      <c r="A67" s="749"/>
      <c r="B67" s="749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49"/>
      <c r="O67" s="749"/>
      <c r="P67" s="774"/>
      <c r="Q67" s="774"/>
      <c r="R67" s="774"/>
      <c r="S67" s="774"/>
      <c r="T67" s="774"/>
      <c r="U67" s="774"/>
      <c r="V67" s="774"/>
      <c r="W67" s="774"/>
      <c r="X67" s="774"/>
      <c r="Y67" s="774"/>
      <c r="Z67" s="774"/>
      <c r="AA67" s="369"/>
      <c r="AB67" s="369"/>
      <c r="AC67" s="759"/>
      <c r="AD67" s="759"/>
      <c r="AE67" s="759"/>
      <c r="AF67" s="759"/>
      <c r="AG67" s="759"/>
      <c r="AH67" s="759"/>
      <c r="AI67" s="759"/>
    </row>
    <row r="68" spans="1:35" s="306" customFormat="1" ht="20.149999999999999" customHeight="1">
      <c r="A68" s="749"/>
      <c r="B68" s="749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49"/>
      <c r="O68" s="749"/>
      <c r="P68" s="774"/>
      <c r="Q68" s="774"/>
      <c r="R68" s="774"/>
      <c r="S68" s="774"/>
      <c r="T68" s="774"/>
      <c r="U68" s="774"/>
      <c r="V68" s="774"/>
      <c r="W68" s="774"/>
      <c r="X68" s="774"/>
      <c r="Y68" s="774"/>
      <c r="Z68" s="774"/>
      <c r="AA68" s="1561"/>
      <c r="AB68" s="1561"/>
      <c r="AC68" s="275"/>
      <c r="AD68" s="275"/>
      <c r="AE68" s="275"/>
      <c r="AF68" s="275"/>
      <c r="AG68" s="275"/>
      <c r="AH68" s="275"/>
      <c r="AI68" s="275"/>
    </row>
    <row r="69" spans="1:35" s="287" customFormat="1" ht="20.149999999999999" customHeight="1">
      <c r="A69" s="749"/>
      <c r="B69" s="749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49"/>
      <c r="O69" s="749"/>
      <c r="P69" s="774"/>
      <c r="Q69" s="774"/>
      <c r="R69" s="774"/>
      <c r="S69" s="774"/>
      <c r="T69" s="774"/>
      <c r="U69" s="774"/>
      <c r="V69" s="774"/>
      <c r="W69" s="774"/>
      <c r="X69" s="774"/>
      <c r="Y69" s="774"/>
      <c r="Z69" s="774"/>
      <c r="AA69" s="328"/>
      <c r="AB69" s="328"/>
      <c r="AC69" s="306"/>
      <c r="AD69" s="306"/>
      <c r="AE69" s="306"/>
      <c r="AF69" s="306"/>
      <c r="AG69" s="306"/>
      <c r="AH69" s="306"/>
      <c r="AI69" s="306"/>
    </row>
    <row r="70" spans="1:35" s="762" customFormat="1" ht="20.149999999999999" customHeight="1">
      <c r="A70" s="749"/>
      <c r="B70" s="749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49"/>
      <c r="O70" s="749"/>
      <c r="P70" s="774"/>
      <c r="Q70" s="774"/>
      <c r="R70" s="774"/>
      <c r="S70" s="774"/>
      <c r="T70" s="774"/>
      <c r="U70" s="774"/>
      <c r="V70" s="774"/>
      <c r="W70" s="774"/>
      <c r="X70" s="774"/>
      <c r="Y70" s="774"/>
      <c r="Z70" s="774"/>
      <c r="AA70" s="1559"/>
      <c r="AB70" s="1559"/>
      <c r="AC70" s="287"/>
      <c r="AD70" s="287"/>
      <c r="AE70" s="287"/>
      <c r="AF70" s="287"/>
      <c r="AG70" s="287"/>
      <c r="AH70" s="287"/>
      <c r="AI70" s="287"/>
    </row>
    <row r="71" spans="1:35" s="287" customFormat="1" ht="20.149999999999999" customHeight="1">
      <c r="A71" s="749"/>
      <c r="B71" s="749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49"/>
      <c r="O71" s="749"/>
      <c r="P71" s="774"/>
      <c r="Q71" s="774"/>
      <c r="R71" s="774"/>
      <c r="S71" s="774"/>
      <c r="T71" s="774"/>
      <c r="U71" s="774"/>
      <c r="V71" s="774"/>
      <c r="W71" s="774"/>
      <c r="X71" s="774"/>
      <c r="Y71" s="774"/>
      <c r="Z71" s="774"/>
      <c r="AA71" s="1559"/>
      <c r="AB71" s="1559"/>
    </row>
    <row r="72" spans="1:35" s="287" customFormat="1" ht="20.149999999999999" customHeight="1">
      <c r="A72" s="749"/>
      <c r="B72" s="749"/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49"/>
      <c r="O72" s="749"/>
      <c r="P72" s="774"/>
      <c r="Q72" s="774"/>
      <c r="R72" s="774"/>
      <c r="S72" s="774"/>
      <c r="T72" s="774"/>
      <c r="U72" s="774"/>
      <c r="V72" s="774"/>
      <c r="W72" s="774"/>
      <c r="X72" s="774"/>
      <c r="Y72" s="774"/>
      <c r="Z72" s="774"/>
      <c r="AA72" s="1559"/>
      <c r="AB72" s="1559"/>
    </row>
    <row r="73" spans="1:35" s="287" customFormat="1" ht="20.149999999999999" customHeight="1">
      <c r="A73" s="749"/>
      <c r="B73" s="749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49"/>
      <c r="O73" s="749"/>
      <c r="P73" s="774"/>
      <c r="Q73" s="774"/>
      <c r="R73" s="774"/>
      <c r="S73" s="774"/>
      <c r="T73" s="774"/>
      <c r="U73" s="774"/>
      <c r="V73" s="774"/>
      <c r="W73" s="774"/>
      <c r="X73" s="774"/>
      <c r="Y73" s="774"/>
      <c r="Z73" s="774"/>
      <c r="AA73" s="1559"/>
      <c r="AB73" s="1559"/>
    </row>
    <row r="74" spans="1:35" s="287" customFormat="1" ht="20.149999999999999" customHeight="1">
      <c r="A74" s="749"/>
      <c r="B74" s="749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749"/>
      <c r="O74" s="749"/>
      <c r="P74" s="774"/>
      <c r="Q74" s="774"/>
      <c r="R74" s="774"/>
      <c r="S74" s="774"/>
      <c r="T74" s="774"/>
      <c r="U74" s="774"/>
      <c r="V74" s="774"/>
      <c r="W74" s="774"/>
      <c r="X74" s="774"/>
      <c r="Y74" s="774"/>
      <c r="Z74" s="774"/>
      <c r="AA74" s="1559"/>
      <c r="AB74" s="1559"/>
    </row>
    <row r="75" spans="1:35" s="287" customFormat="1" ht="20.149999999999999" customHeight="1">
      <c r="A75" s="749"/>
      <c r="B75" s="749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749"/>
      <c r="O75" s="749"/>
      <c r="P75" s="774"/>
      <c r="Q75" s="774"/>
      <c r="R75" s="774"/>
      <c r="S75" s="774"/>
      <c r="T75" s="774"/>
      <c r="U75" s="774"/>
      <c r="V75" s="774"/>
      <c r="W75" s="774"/>
      <c r="X75" s="774"/>
      <c r="Y75" s="774"/>
      <c r="Z75" s="774"/>
      <c r="AA75" s="1559"/>
      <c r="AB75" s="1559"/>
    </row>
    <row r="76" spans="1:35" s="287" customFormat="1" ht="20.149999999999999" customHeight="1">
      <c r="A76" s="749"/>
      <c r="B76" s="749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49"/>
      <c r="O76" s="749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1559"/>
      <c r="AB76" s="1559"/>
    </row>
    <row r="77" spans="1:35" ht="15" customHeight="1">
      <c r="A77" s="733"/>
      <c r="M77" s="1517"/>
      <c r="N77" s="733"/>
      <c r="O77" s="376"/>
      <c r="P77" s="376"/>
      <c r="Q77" s="376"/>
      <c r="R77" s="376"/>
      <c r="S77" s="376"/>
      <c r="T77" s="376"/>
      <c r="U77" s="376"/>
      <c r="V77" s="376"/>
      <c r="W77" s="376"/>
      <c r="X77" s="376"/>
      <c r="Y77" s="376"/>
      <c r="Z77" s="1517"/>
      <c r="AA77" s="300"/>
      <c r="AB77" s="300"/>
    </row>
    <row r="78" spans="1:35" ht="22" customHeight="1">
      <c r="N78" s="376"/>
      <c r="O78" s="376"/>
      <c r="P78" s="376"/>
      <c r="Q78" s="376"/>
      <c r="R78" s="376"/>
      <c r="S78" s="376"/>
      <c r="T78" s="376"/>
      <c r="U78" s="376"/>
      <c r="V78" s="376"/>
      <c r="W78" s="376"/>
      <c r="X78" s="376"/>
      <c r="Y78" s="376"/>
      <c r="Z78" s="300"/>
      <c r="AA78" s="1562"/>
      <c r="AB78" s="1562"/>
      <c r="AC78" s="763"/>
      <c r="AD78" s="763"/>
      <c r="AE78" s="763"/>
      <c r="AF78" s="763"/>
      <c r="AG78" s="763"/>
      <c r="AH78" s="763"/>
      <c r="AI78" s="763"/>
    </row>
    <row r="79" spans="1:35" s="764" customFormat="1">
      <c r="A79" s="376"/>
      <c r="B79" s="376"/>
      <c r="C79" s="376"/>
      <c r="D79" s="376"/>
      <c r="E79" s="376"/>
      <c r="F79" s="376"/>
      <c r="G79" s="376"/>
      <c r="H79" s="376"/>
      <c r="I79" s="376"/>
      <c r="J79" s="376"/>
      <c r="K79" s="376"/>
      <c r="L79" s="376"/>
      <c r="M79" s="376"/>
      <c r="N79" s="376"/>
      <c r="O79" s="376"/>
      <c r="P79" s="376"/>
      <c r="Q79" s="376"/>
      <c r="R79" s="376"/>
      <c r="S79" s="376"/>
      <c r="T79" s="376"/>
      <c r="U79" s="376"/>
      <c r="V79" s="376"/>
      <c r="W79" s="376"/>
      <c r="X79" s="376"/>
      <c r="Y79" s="376"/>
      <c r="Z79" s="300"/>
      <c r="AA79" s="1562"/>
      <c r="AB79" s="1562"/>
      <c r="AC79" s="763"/>
      <c r="AD79" s="763"/>
      <c r="AE79" s="763"/>
      <c r="AF79" s="763"/>
      <c r="AG79" s="763"/>
      <c r="AH79" s="763"/>
      <c r="AI79" s="763"/>
    </row>
    <row r="80" spans="1:35">
      <c r="AA80" s="270"/>
      <c r="AB80" s="270"/>
      <c r="AC80" s="270"/>
      <c r="AD80" s="270"/>
      <c r="AE80" s="270"/>
      <c r="AF80" s="270"/>
      <c r="AG80" s="270"/>
      <c r="AH80" s="270"/>
      <c r="AI80" s="270"/>
    </row>
    <row r="81" spans="27:35">
      <c r="AA81" s="306"/>
      <c r="AB81" s="306"/>
      <c r="AC81" s="306"/>
      <c r="AD81" s="306"/>
      <c r="AE81" s="306"/>
      <c r="AF81" s="306"/>
      <c r="AG81" s="306"/>
      <c r="AH81" s="306"/>
      <c r="AI81" s="306"/>
    </row>
    <row r="83" spans="27:35" ht="16.5">
      <c r="AA83" s="762"/>
      <c r="AB83" s="762"/>
      <c r="AC83" s="762"/>
      <c r="AD83" s="762"/>
      <c r="AE83" s="762"/>
      <c r="AF83" s="762"/>
      <c r="AG83" s="762"/>
      <c r="AH83" s="762"/>
      <c r="AI83" s="762"/>
    </row>
    <row r="92" spans="27:35">
      <c r="AA92" s="764"/>
      <c r="AB92" s="764"/>
      <c r="AC92" s="764"/>
      <c r="AD92" s="764"/>
      <c r="AE92" s="764"/>
      <c r="AF92" s="764"/>
      <c r="AG92" s="764"/>
      <c r="AH92" s="764"/>
      <c r="AI92" s="764"/>
    </row>
  </sheetData>
  <mergeCells count="31">
    <mergeCell ref="N5:O5"/>
    <mergeCell ref="N6:O6"/>
    <mergeCell ref="N7:O7"/>
    <mergeCell ref="V5:W5"/>
    <mergeCell ref="V6:W6"/>
    <mergeCell ref="V7:W7"/>
    <mergeCell ref="V8:W8"/>
    <mergeCell ref="X5:Y5"/>
    <mergeCell ref="X6:Y6"/>
    <mergeCell ref="X7:Y7"/>
    <mergeCell ref="X8:Y8"/>
    <mergeCell ref="V9:W9"/>
    <mergeCell ref="X9:Y9"/>
    <mergeCell ref="N15:O15"/>
    <mergeCell ref="P15:P16"/>
    <mergeCell ref="Q15:W15"/>
    <mergeCell ref="X15:X16"/>
    <mergeCell ref="Y15:Y16"/>
    <mergeCell ref="N16:O16"/>
    <mergeCell ref="N8:O8"/>
    <mergeCell ref="N32:O32"/>
    <mergeCell ref="N20:O20"/>
    <mergeCell ref="N28:O28"/>
    <mergeCell ref="N29:O29"/>
    <mergeCell ref="N30:O30"/>
    <mergeCell ref="N31:O31"/>
    <mergeCell ref="N21:O21"/>
    <mergeCell ref="N9:O9"/>
    <mergeCell ref="N17:O17"/>
    <mergeCell ref="N18:O18"/>
    <mergeCell ref="N19:O19"/>
  </mergeCells>
  <phoneticPr fontId="5"/>
  <printOptions horizontalCentered="1"/>
  <pageMargins left="0.59055118110236227" right="0.39370078740157483" top="0.59055118110236227" bottom="0.59055118110236227" header="0.51181102362204722" footer="0.51181102362204722"/>
  <pageSetup paperSize="9" scale="95" orientation="portrait" r:id="rId1"/>
  <headerFooter alignWithMargins="0"/>
  <rowBreaks count="1" manualBreakCount="1">
    <brk id="45" max="16383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5"/>
  <sheetViews>
    <sheetView tabSelected="1" topLeftCell="A16" zoomScale="95" zoomScaleNormal="95" zoomScaleSheetLayoutView="100" workbookViewId="0">
      <selection activeCell="R23" sqref="R23"/>
    </sheetView>
  </sheetViews>
  <sheetFormatPr defaultRowHeight="13"/>
  <cols>
    <col min="1" max="1" width="8.453125" style="886" customWidth="1"/>
    <col min="2" max="2" width="9.08984375" style="886" customWidth="1"/>
    <col min="3" max="18" width="4.36328125" style="886" customWidth="1"/>
    <col min="19" max="19" width="6.08984375" style="886" customWidth="1"/>
    <col min="20" max="20" width="8.453125" style="1" customWidth="1"/>
    <col min="21" max="21" width="8.08984375" style="170" bestFit="1" customWidth="1"/>
    <col min="22" max="22" width="7.08984375" style="170" bestFit="1" customWidth="1"/>
    <col min="23" max="23" width="8" style="170" bestFit="1" customWidth="1"/>
    <col min="24" max="24" width="6.6328125" style="170" bestFit="1" customWidth="1"/>
    <col min="25" max="27" width="6.26953125" style="170" bestFit="1" customWidth="1"/>
    <col min="28" max="28" width="6.26953125" style="170" customWidth="1"/>
    <col min="29" max="29" width="6.6328125" style="170" bestFit="1" customWidth="1"/>
    <col min="30" max="30" width="9.36328125" style="170" customWidth="1"/>
    <col min="31" max="31" width="7" style="170" customWidth="1"/>
    <col min="32" max="32" width="7.6328125" customWidth="1"/>
    <col min="33" max="33" width="8.6328125" customWidth="1"/>
    <col min="34" max="35" width="6.6328125" bestFit="1" customWidth="1"/>
    <col min="36" max="38" width="6.26953125" bestFit="1" customWidth="1"/>
    <col min="39" max="39" width="6" bestFit="1" customWidth="1"/>
    <col min="40" max="40" width="6.6328125" bestFit="1" customWidth="1"/>
    <col min="41" max="41" width="7" bestFit="1" customWidth="1"/>
    <col min="42" max="42" width="5.08984375" bestFit="1" customWidth="1"/>
    <col min="43" max="43" width="7.08984375" bestFit="1" customWidth="1"/>
    <col min="44" max="61" width="3.08984375" customWidth="1"/>
    <col min="270" max="270" width="8.453125" customWidth="1"/>
    <col min="271" max="271" width="9.08984375" customWidth="1"/>
    <col min="272" max="287" width="4.36328125" customWidth="1"/>
    <col min="288" max="288" width="7.6328125" customWidth="1"/>
    <col min="289" max="290" width="8.6328125" customWidth="1"/>
    <col min="291" max="291" width="6.6328125" bestFit="1" customWidth="1"/>
    <col min="292" max="292" width="7.08984375" bestFit="1" customWidth="1"/>
    <col min="293" max="293" width="10.6328125" customWidth="1"/>
    <col min="294" max="294" width="8.453125" bestFit="1" customWidth="1"/>
    <col min="295" max="295" width="6.6328125" bestFit="1" customWidth="1"/>
    <col min="296" max="296" width="6.453125" bestFit="1" customWidth="1"/>
    <col min="297" max="297" width="7" bestFit="1" customWidth="1"/>
    <col min="298" max="298" width="5.08984375" bestFit="1" customWidth="1"/>
    <col min="299" max="299" width="7.08984375" bestFit="1" customWidth="1"/>
    <col min="300" max="317" width="3.08984375" customWidth="1"/>
    <col min="526" max="526" width="8.453125" customWidth="1"/>
    <col min="527" max="527" width="9.08984375" customWidth="1"/>
    <col min="528" max="543" width="4.36328125" customWidth="1"/>
    <col min="544" max="544" width="7.6328125" customWidth="1"/>
    <col min="545" max="546" width="8.6328125" customWidth="1"/>
    <col min="547" max="547" width="6.6328125" bestFit="1" customWidth="1"/>
    <col min="548" max="548" width="7.08984375" bestFit="1" customWidth="1"/>
    <col min="549" max="549" width="10.6328125" customWidth="1"/>
    <col min="550" max="550" width="8.453125" bestFit="1" customWidth="1"/>
    <col min="551" max="551" width="6.6328125" bestFit="1" customWidth="1"/>
    <col min="552" max="552" width="6.453125" bestFit="1" customWidth="1"/>
    <col min="553" max="553" width="7" bestFit="1" customWidth="1"/>
    <col min="554" max="554" width="5.08984375" bestFit="1" customWidth="1"/>
    <col min="555" max="555" width="7.08984375" bestFit="1" customWidth="1"/>
    <col min="556" max="573" width="3.08984375" customWidth="1"/>
    <col min="782" max="782" width="8.453125" customWidth="1"/>
    <col min="783" max="783" width="9.08984375" customWidth="1"/>
    <col min="784" max="799" width="4.36328125" customWidth="1"/>
    <col min="800" max="800" width="7.6328125" customWidth="1"/>
    <col min="801" max="802" width="8.6328125" customWidth="1"/>
    <col min="803" max="803" width="6.6328125" bestFit="1" customWidth="1"/>
    <col min="804" max="804" width="7.08984375" bestFit="1" customWidth="1"/>
    <col min="805" max="805" width="10.6328125" customWidth="1"/>
    <col min="806" max="806" width="8.453125" bestFit="1" customWidth="1"/>
    <col min="807" max="807" width="6.6328125" bestFit="1" customWidth="1"/>
    <col min="808" max="808" width="6.453125" bestFit="1" customWidth="1"/>
    <col min="809" max="809" width="7" bestFit="1" customWidth="1"/>
    <col min="810" max="810" width="5.08984375" bestFit="1" customWidth="1"/>
    <col min="811" max="811" width="7.08984375" bestFit="1" customWidth="1"/>
    <col min="812" max="829" width="3.08984375" customWidth="1"/>
    <col min="1038" max="1038" width="8.453125" customWidth="1"/>
    <col min="1039" max="1039" width="9.08984375" customWidth="1"/>
    <col min="1040" max="1055" width="4.36328125" customWidth="1"/>
    <col min="1056" max="1056" width="7.6328125" customWidth="1"/>
    <col min="1057" max="1058" width="8.6328125" customWidth="1"/>
    <col min="1059" max="1059" width="6.6328125" bestFit="1" customWidth="1"/>
    <col min="1060" max="1060" width="7.08984375" bestFit="1" customWidth="1"/>
    <col min="1061" max="1061" width="10.6328125" customWidth="1"/>
    <col min="1062" max="1062" width="8.453125" bestFit="1" customWidth="1"/>
    <col min="1063" max="1063" width="6.6328125" bestFit="1" customWidth="1"/>
    <col min="1064" max="1064" width="6.453125" bestFit="1" customWidth="1"/>
    <col min="1065" max="1065" width="7" bestFit="1" customWidth="1"/>
    <col min="1066" max="1066" width="5.08984375" bestFit="1" customWidth="1"/>
    <col min="1067" max="1067" width="7.08984375" bestFit="1" customWidth="1"/>
    <col min="1068" max="1085" width="3.08984375" customWidth="1"/>
    <col min="1294" max="1294" width="8.453125" customWidth="1"/>
    <col min="1295" max="1295" width="9.08984375" customWidth="1"/>
    <col min="1296" max="1311" width="4.36328125" customWidth="1"/>
    <col min="1312" max="1312" width="7.6328125" customWidth="1"/>
    <col min="1313" max="1314" width="8.6328125" customWidth="1"/>
    <col min="1315" max="1315" width="6.6328125" bestFit="1" customWidth="1"/>
    <col min="1316" max="1316" width="7.08984375" bestFit="1" customWidth="1"/>
    <col min="1317" max="1317" width="10.6328125" customWidth="1"/>
    <col min="1318" max="1318" width="8.453125" bestFit="1" customWidth="1"/>
    <col min="1319" max="1319" width="6.6328125" bestFit="1" customWidth="1"/>
    <col min="1320" max="1320" width="6.453125" bestFit="1" customWidth="1"/>
    <col min="1321" max="1321" width="7" bestFit="1" customWidth="1"/>
    <col min="1322" max="1322" width="5.08984375" bestFit="1" customWidth="1"/>
    <col min="1323" max="1323" width="7.08984375" bestFit="1" customWidth="1"/>
    <col min="1324" max="1341" width="3.08984375" customWidth="1"/>
    <col min="1550" max="1550" width="8.453125" customWidth="1"/>
    <col min="1551" max="1551" width="9.08984375" customWidth="1"/>
    <col min="1552" max="1567" width="4.36328125" customWidth="1"/>
    <col min="1568" max="1568" width="7.6328125" customWidth="1"/>
    <col min="1569" max="1570" width="8.6328125" customWidth="1"/>
    <col min="1571" max="1571" width="6.6328125" bestFit="1" customWidth="1"/>
    <col min="1572" max="1572" width="7.08984375" bestFit="1" customWidth="1"/>
    <col min="1573" max="1573" width="10.6328125" customWidth="1"/>
    <col min="1574" max="1574" width="8.453125" bestFit="1" customWidth="1"/>
    <col min="1575" max="1575" width="6.6328125" bestFit="1" customWidth="1"/>
    <col min="1576" max="1576" width="6.453125" bestFit="1" customWidth="1"/>
    <col min="1577" max="1577" width="7" bestFit="1" customWidth="1"/>
    <col min="1578" max="1578" width="5.08984375" bestFit="1" customWidth="1"/>
    <col min="1579" max="1579" width="7.08984375" bestFit="1" customWidth="1"/>
    <col min="1580" max="1597" width="3.08984375" customWidth="1"/>
    <col min="1806" max="1806" width="8.453125" customWidth="1"/>
    <col min="1807" max="1807" width="9.08984375" customWidth="1"/>
    <col min="1808" max="1823" width="4.36328125" customWidth="1"/>
    <col min="1824" max="1824" width="7.6328125" customWidth="1"/>
    <col min="1825" max="1826" width="8.6328125" customWidth="1"/>
    <col min="1827" max="1827" width="6.6328125" bestFit="1" customWidth="1"/>
    <col min="1828" max="1828" width="7.08984375" bestFit="1" customWidth="1"/>
    <col min="1829" max="1829" width="10.6328125" customWidth="1"/>
    <col min="1830" max="1830" width="8.453125" bestFit="1" customWidth="1"/>
    <col min="1831" max="1831" width="6.6328125" bestFit="1" customWidth="1"/>
    <col min="1832" max="1832" width="6.453125" bestFit="1" customWidth="1"/>
    <col min="1833" max="1833" width="7" bestFit="1" customWidth="1"/>
    <col min="1834" max="1834" width="5.08984375" bestFit="1" customWidth="1"/>
    <col min="1835" max="1835" width="7.08984375" bestFit="1" customWidth="1"/>
    <col min="1836" max="1853" width="3.08984375" customWidth="1"/>
    <col min="2062" max="2062" width="8.453125" customWidth="1"/>
    <col min="2063" max="2063" width="9.08984375" customWidth="1"/>
    <col min="2064" max="2079" width="4.36328125" customWidth="1"/>
    <col min="2080" max="2080" width="7.6328125" customWidth="1"/>
    <col min="2081" max="2082" width="8.6328125" customWidth="1"/>
    <col min="2083" max="2083" width="6.6328125" bestFit="1" customWidth="1"/>
    <col min="2084" max="2084" width="7.08984375" bestFit="1" customWidth="1"/>
    <col min="2085" max="2085" width="10.6328125" customWidth="1"/>
    <col min="2086" max="2086" width="8.453125" bestFit="1" customWidth="1"/>
    <col min="2087" max="2087" width="6.6328125" bestFit="1" customWidth="1"/>
    <col min="2088" max="2088" width="6.453125" bestFit="1" customWidth="1"/>
    <col min="2089" max="2089" width="7" bestFit="1" customWidth="1"/>
    <col min="2090" max="2090" width="5.08984375" bestFit="1" customWidth="1"/>
    <col min="2091" max="2091" width="7.08984375" bestFit="1" customWidth="1"/>
    <col min="2092" max="2109" width="3.08984375" customWidth="1"/>
    <col min="2318" max="2318" width="8.453125" customWidth="1"/>
    <col min="2319" max="2319" width="9.08984375" customWidth="1"/>
    <col min="2320" max="2335" width="4.36328125" customWidth="1"/>
    <col min="2336" max="2336" width="7.6328125" customWidth="1"/>
    <col min="2337" max="2338" width="8.6328125" customWidth="1"/>
    <col min="2339" max="2339" width="6.6328125" bestFit="1" customWidth="1"/>
    <col min="2340" max="2340" width="7.08984375" bestFit="1" customWidth="1"/>
    <col min="2341" max="2341" width="10.6328125" customWidth="1"/>
    <col min="2342" max="2342" width="8.453125" bestFit="1" customWidth="1"/>
    <col min="2343" max="2343" width="6.6328125" bestFit="1" customWidth="1"/>
    <col min="2344" max="2344" width="6.453125" bestFit="1" customWidth="1"/>
    <col min="2345" max="2345" width="7" bestFit="1" customWidth="1"/>
    <col min="2346" max="2346" width="5.08984375" bestFit="1" customWidth="1"/>
    <col min="2347" max="2347" width="7.08984375" bestFit="1" customWidth="1"/>
    <col min="2348" max="2365" width="3.08984375" customWidth="1"/>
    <col min="2574" max="2574" width="8.453125" customWidth="1"/>
    <col min="2575" max="2575" width="9.08984375" customWidth="1"/>
    <col min="2576" max="2591" width="4.36328125" customWidth="1"/>
    <col min="2592" max="2592" width="7.6328125" customWidth="1"/>
    <col min="2593" max="2594" width="8.6328125" customWidth="1"/>
    <col min="2595" max="2595" width="6.6328125" bestFit="1" customWidth="1"/>
    <col min="2596" max="2596" width="7.08984375" bestFit="1" customWidth="1"/>
    <col min="2597" max="2597" width="10.6328125" customWidth="1"/>
    <col min="2598" max="2598" width="8.453125" bestFit="1" customWidth="1"/>
    <col min="2599" max="2599" width="6.6328125" bestFit="1" customWidth="1"/>
    <col min="2600" max="2600" width="6.453125" bestFit="1" customWidth="1"/>
    <col min="2601" max="2601" width="7" bestFit="1" customWidth="1"/>
    <col min="2602" max="2602" width="5.08984375" bestFit="1" customWidth="1"/>
    <col min="2603" max="2603" width="7.08984375" bestFit="1" customWidth="1"/>
    <col min="2604" max="2621" width="3.08984375" customWidth="1"/>
    <col min="2830" max="2830" width="8.453125" customWidth="1"/>
    <col min="2831" max="2831" width="9.08984375" customWidth="1"/>
    <col min="2832" max="2847" width="4.36328125" customWidth="1"/>
    <col min="2848" max="2848" width="7.6328125" customWidth="1"/>
    <col min="2849" max="2850" width="8.6328125" customWidth="1"/>
    <col min="2851" max="2851" width="6.6328125" bestFit="1" customWidth="1"/>
    <col min="2852" max="2852" width="7.08984375" bestFit="1" customWidth="1"/>
    <col min="2853" max="2853" width="10.6328125" customWidth="1"/>
    <col min="2854" max="2854" width="8.453125" bestFit="1" customWidth="1"/>
    <col min="2855" max="2855" width="6.6328125" bestFit="1" customWidth="1"/>
    <col min="2856" max="2856" width="6.453125" bestFit="1" customWidth="1"/>
    <col min="2857" max="2857" width="7" bestFit="1" customWidth="1"/>
    <col min="2858" max="2858" width="5.08984375" bestFit="1" customWidth="1"/>
    <col min="2859" max="2859" width="7.08984375" bestFit="1" customWidth="1"/>
    <col min="2860" max="2877" width="3.08984375" customWidth="1"/>
    <col min="3086" max="3086" width="8.453125" customWidth="1"/>
    <col min="3087" max="3087" width="9.08984375" customWidth="1"/>
    <col min="3088" max="3103" width="4.36328125" customWidth="1"/>
    <col min="3104" max="3104" width="7.6328125" customWidth="1"/>
    <col min="3105" max="3106" width="8.6328125" customWidth="1"/>
    <col min="3107" max="3107" width="6.6328125" bestFit="1" customWidth="1"/>
    <col min="3108" max="3108" width="7.08984375" bestFit="1" customWidth="1"/>
    <col min="3109" max="3109" width="10.6328125" customWidth="1"/>
    <col min="3110" max="3110" width="8.453125" bestFit="1" customWidth="1"/>
    <col min="3111" max="3111" width="6.6328125" bestFit="1" customWidth="1"/>
    <col min="3112" max="3112" width="6.453125" bestFit="1" customWidth="1"/>
    <col min="3113" max="3113" width="7" bestFit="1" customWidth="1"/>
    <col min="3114" max="3114" width="5.08984375" bestFit="1" customWidth="1"/>
    <col min="3115" max="3115" width="7.08984375" bestFit="1" customWidth="1"/>
    <col min="3116" max="3133" width="3.08984375" customWidth="1"/>
    <col min="3342" max="3342" width="8.453125" customWidth="1"/>
    <col min="3343" max="3343" width="9.08984375" customWidth="1"/>
    <col min="3344" max="3359" width="4.36328125" customWidth="1"/>
    <col min="3360" max="3360" width="7.6328125" customWidth="1"/>
    <col min="3361" max="3362" width="8.6328125" customWidth="1"/>
    <col min="3363" max="3363" width="6.6328125" bestFit="1" customWidth="1"/>
    <col min="3364" max="3364" width="7.08984375" bestFit="1" customWidth="1"/>
    <col min="3365" max="3365" width="10.6328125" customWidth="1"/>
    <col min="3366" max="3366" width="8.453125" bestFit="1" customWidth="1"/>
    <col min="3367" max="3367" width="6.6328125" bestFit="1" customWidth="1"/>
    <col min="3368" max="3368" width="6.453125" bestFit="1" customWidth="1"/>
    <col min="3369" max="3369" width="7" bestFit="1" customWidth="1"/>
    <col min="3370" max="3370" width="5.08984375" bestFit="1" customWidth="1"/>
    <col min="3371" max="3371" width="7.08984375" bestFit="1" customWidth="1"/>
    <col min="3372" max="3389" width="3.08984375" customWidth="1"/>
    <col min="3598" max="3598" width="8.453125" customWidth="1"/>
    <col min="3599" max="3599" width="9.08984375" customWidth="1"/>
    <col min="3600" max="3615" width="4.36328125" customWidth="1"/>
    <col min="3616" max="3616" width="7.6328125" customWidth="1"/>
    <col min="3617" max="3618" width="8.6328125" customWidth="1"/>
    <col min="3619" max="3619" width="6.6328125" bestFit="1" customWidth="1"/>
    <col min="3620" max="3620" width="7.08984375" bestFit="1" customWidth="1"/>
    <col min="3621" max="3621" width="10.6328125" customWidth="1"/>
    <col min="3622" max="3622" width="8.453125" bestFit="1" customWidth="1"/>
    <col min="3623" max="3623" width="6.6328125" bestFit="1" customWidth="1"/>
    <col min="3624" max="3624" width="6.453125" bestFit="1" customWidth="1"/>
    <col min="3625" max="3625" width="7" bestFit="1" customWidth="1"/>
    <col min="3626" max="3626" width="5.08984375" bestFit="1" customWidth="1"/>
    <col min="3627" max="3627" width="7.08984375" bestFit="1" customWidth="1"/>
    <col min="3628" max="3645" width="3.08984375" customWidth="1"/>
    <col min="3854" max="3854" width="8.453125" customWidth="1"/>
    <col min="3855" max="3855" width="9.08984375" customWidth="1"/>
    <col min="3856" max="3871" width="4.36328125" customWidth="1"/>
    <col min="3872" max="3872" width="7.6328125" customWidth="1"/>
    <col min="3873" max="3874" width="8.6328125" customWidth="1"/>
    <col min="3875" max="3875" width="6.6328125" bestFit="1" customWidth="1"/>
    <col min="3876" max="3876" width="7.08984375" bestFit="1" customWidth="1"/>
    <col min="3877" max="3877" width="10.6328125" customWidth="1"/>
    <col min="3878" max="3878" width="8.453125" bestFit="1" customWidth="1"/>
    <col min="3879" max="3879" width="6.6328125" bestFit="1" customWidth="1"/>
    <col min="3880" max="3880" width="6.453125" bestFit="1" customWidth="1"/>
    <col min="3881" max="3881" width="7" bestFit="1" customWidth="1"/>
    <col min="3882" max="3882" width="5.08984375" bestFit="1" customWidth="1"/>
    <col min="3883" max="3883" width="7.08984375" bestFit="1" customWidth="1"/>
    <col min="3884" max="3901" width="3.08984375" customWidth="1"/>
    <col min="4110" max="4110" width="8.453125" customWidth="1"/>
    <col min="4111" max="4111" width="9.08984375" customWidth="1"/>
    <col min="4112" max="4127" width="4.36328125" customWidth="1"/>
    <col min="4128" max="4128" width="7.6328125" customWidth="1"/>
    <col min="4129" max="4130" width="8.6328125" customWidth="1"/>
    <col min="4131" max="4131" width="6.6328125" bestFit="1" customWidth="1"/>
    <col min="4132" max="4132" width="7.08984375" bestFit="1" customWidth="1"/>
    <col min="4133" max="4133" width="10.6328125" customWidth="1"/>
    <col min="4134" max="4134" width="8.453125" bestFit="1" customWidth="1"/>
    <col min="4135" max="4135" width="6.6328125" bestFit="1" customWidth="1"/>
    <col min="4136" max="4136" width="6.453125" bestFit="1" customWidth="1"/>
    <col min="4137" max="4137" width="7" bestFit="1" customWidth="1"/>
    <col min="4138" max="4138" width="5.08984375" bestFit="1" customWidth="1"/>
    <col min="4139" max="4139" width="7.08984375" bestFit="1" customWidth="1"/>
    <col min="4140" max="4157" width="3.08984375" customWidth="1"/>
    <col min="4366" max="4366" width="8.453125" customWidth="1"/>
    <col min="4367" max="4367" width="9.08984375" customWidth="1"/>
    <col min="4368" max="4383" width="4.36328125" customWidth="1"/>
    <col min="4384" max="4384" width="7.6328125" customWidth="1"/>
    <col min="4385" max="4386" width="8.6328125" customWidth="1"/>
    <col min="4387" max="4387" width="6.6328125" bestFit="1" customWidth="1"/>
    <col min="4388" max="4388" width="7.08984375" bestFit="1" customWidth="1"/>
    <col min="4389" max="4389" width="10.6328125" customWidth="1"/>
    <col min="4390" max="4390" width="8.453125" bestFit="1" customWidth="1"/>
    <col min="4391" max="4391" width="6.6328125" bestFit="1" customWidth="1"/>
    <col min="4392" max="4392" width="6.453125" bestFit="1" customWidth="1"/>
    <col min="4393" max="4393" width="7" bestFit="1" customWidth="1"/>
    <col min="4394" max="4394" width="5.08984375" bestFit="1" customWidth="1"/>
    <col min="4395" max="4395" width="7.08984375" bestFit="1" customWidth="1"/>
    <col min="4396" max="4413" width="3.08984375" customWidth="1"/>
    <col min="4622" max="4622" width="8.453125" customWidth="1"/>
    <col min="4623" max="4623" width="9.08984375" customWidth="1"/>
    <col min="4624" max="4639" width="4.36328125" customWidth="1"/>
    <col min="4640" max="4640" width="7.6328125" customWidth="1"/>
    <col min="4641" max="4642" width="8.6328125" customWidth="1"/>
    <col min="4643" max="4643" width="6.6328125" bestFit="1" customWidth="1"/>
    <col min="4644" max="4644" width="7.08984375" bestFit="1" customWidth="1"/>
    <col min="4645" max="4645" width="10.6328125" customWidth="1"/>
    <col min="4646" max="4646" width="8.453125" bestFit="1" customWidth="1"/>
    <col min="4647" max="4647" width="6.6328125" bestFit="1" customWidth="1"/>
    <col min="4648" max="4648" width="6.453125" bestFit="1" customWidth="1"/>
    <col min="4649" max="4649" width="7" bestFit="1" customWidth="1"/>
    <col min="4650" max="4650" width="5.08984375" bestFit="1" customWidth="1"/>
    <col min="4651" max="4651" width="7.08984375" bestFit="1" customWidth="1"/>
    <col min="4652" max="4669" width="3.08984375" customWidth="1"/>
    <col min="4878" max="4878" width="8.453125" customWidth="1"/>
    <col min="4879" max="4879" width="9.08984375" customWidth="1"/>
    <col min="4880" max="4895" width="4.36328125" customWidth="1"/>
    <col min="4896" max="4896" width="7.6328125" customWidth="1"/>
    <col min="4897" max="4898" width="8.6328125" customWidth="1"/>
    <col min="4899" max="4899" width="6.6328125" bestFit="1" customWidth="1"/>
    <col min="4900" max="4900" width="7.08984375" bestFit="1" customWidth="1"/>
    <col min="4901" max="4901" width="10.6328125" customWidth="1"/>
    <col min="4902" max="4902" width="8.453125" bestFit="1" customWidth="1"/>
    <col min="4903" max="4903" width="6.6328125" bestFit="1" customWidth="1"/>
    <col min="4904" max="4904" width="6.453125" bestFit="1" customWidth="1"/>
    <col min="4905" max="4905" width="7" bestFit="1" customWidth="1"/>
    <col min="4906" max="4906" width="5.08984375" bestFit="1" customWidth="1"/>
    <col min="4907" max="4907" width="7.08984375" bestFit="1" customWidth="1"/>
    <col min="4908" max="4925" width="3.08984375" customWidth="1"/>
    <col min="5134" max="5134" width="8.453125" customWidth="1"/>
    <col min="5135" max="5135" width="9.08984375" customWidth="1"/>
    <col min="5136" max="5151" width="4.36328125" customWidth="1"/>
    <col min="5152" max="5152" width="7.6328125" customWidth="1"/>
    <col min="5153" max="5154" width="8.6328125" customWidth="1"/>
    <col min="5155" max="5155" width="6.6328125" bestFit="1" customWidth="1"/>
    <col min="5156" max="5156" width="7.08984375" bestFit="1" customWidth="1"/>
    <col min="5157" max="5157" width="10.6328125" customWidth="1"/>
    <col min="5158" max="5158" width="8.453125" bestFit="1" customWidth="1"/>
    <col min="5159" max="5159" width="6.6328125" bestFit="1" customWidth="1"/>
    <col min="5160" max="5160" width="6.453125" bestFit="1" customWidth="1"/>
    <col min="5161" max="5161" width="7" bestFit="1" customWidth="1"/>
    <col min="5162" max="5162" width="5.08984375" bestFit="1" customWidth="1"/>
    <col min="5163" max="5163" width="7.08984375" bestFit="1" customWidth="1"/>
    <col min="5164" max="5181" width="3.08984375" customWidth="1"/>
    <col min="5390" max="5390" width="8.453125" customWidth="1"/>
    <col min="5391" max="5391" width="9.08984375" customWidth="1"/>
    <col min="5392" max="5407" width="4.36328125" customWidth="1"/>
    <col min="5408" max="5408" width="7.6328125" customWidth="1"/>
    <col min="5409" max="5410" width="8.6328125" customWidth="1"/>
    <col min="5411" max="5411" width="6.6328125" bestFit="1" customWidth="1"/>
    <col min="5412" max="5412" width="7.08984375" bestFit="1" customWidth="1"/>
    <col min="5413" max="5413" width="10.6328125" customWidth="1"/>
    <col min="5414" max="5414" width="8.453125" bestFit="1" customWidth="1"/>
    <col min="5415" max="5415" width="6.6328125" bestFit="1" customWidth="1"/>
    <col min="5416" max="5416" width="6.453125" bestFit="1" customWidth="1"/>
    <col min="5417" max="5417" width="7" bestFit="1" customWidth="1"/>
    <col min="5418" max="5418" width="5.08984375" bestFit="1" customWidth="1"/>
    <col min="5419" max="5419" width="7.08984375" bestFit="1" customWidth="1"/>
    <col min="5420" max="5437" width="3.08984375" customWidth="1"/>
    <col min="5646" max="5646" width="8.453125" customWidth="1"/>
    <col min="5647" max="5647" width="9.08984375" customWidth="1"/>
    <col min="5648" max="5663" width="4.36328125" customWidth="1"/>
    <col min="5664" max="5664" width="7.6328125" customWidth="1"/>
    <col min="5665" max="5666" width="8.6328125" customWidth="1"/>
    <col min="5667" max="5667" width="6.6328125" bestFit="1" customWidth="1"/>
    <col min="5668" max="5668" width="7.08984375" bestFit="1" customWidth="1"/>
    <col min="5669" max="5669" width="10.6328125" customWidth="1"/>
    <col min="5670" max="5670" width="8.453125" bestFit="1" customWidth="1"/>
    <col min="5671" max="5671" width="6.6328125" bestFit="1" customWidth="1"/>
    <col min="5672" max="5672" width="6.453125" bestFit="1" customWidth="1"/>
    <col min="5673" max="5673" width="7" bestFit="1" customWidth="1"/>
    <col min="5674" max="5674" width="5.08984375" bestFit="1" customWidth="1"/>
    <col min="5675" max="5675" width="7.08984375" bestFit="1" customWidth="1"/>
    <col min="5676" max="5693" width="3.08984375" customWidth="1"/>
    <col min="5902" max="5902" width="8.453125" customWidth="1"/>
    <col min="5903" max="5903" width="9.08984375" customWidth="1"/>
    <col min="5904" max="5919" width="4.36328125" customWidth="1"/>
    <col min="5920" max="5920" width="7.6328125" customWidth="1"/>
    <col min="5921" max="5922" width="8.6328125" customWidth="1"/>
    <col min="5923" max="5923" width="6.6328125" bestFit="1" customWidth="1"/>
    <col min="5924" max="5924" width="7.08984375" bestFit="1" customWidth="1"/>
    <col min="5925" max="5925" width="10.6328125" customWidth="1"/>
    <col min="5926" max="5926" width="8.453125" bestFit="1" customWidth="1"/>
    <col min="5927" max="5927" width="6.6328125" bestFit="1" customWidth="1"/>
    <col min="5928" max="5928" width="6.453125" bestFit="1" customWidth="1"/>
    <col min="5929" max="5929" width="7" bestFit="1" customWidth="1"/>
    <col min="5930" max="5930" width="5.08984375" bestFit="1" customWidth="1"/>
    <col min="5931" max="5931" width="7.08984375" bestFit="1" customWidth="1"/>
    <col min="5932" max="5949" width="3.08984375" customWidth="1"/>
    <col min="6158" max="6158" width="8.453125" customWidth="1"/>
    <col min="6159" max="6159" width="9.08984375" customWidth="1"/>
    <col min="6160" max="6175" width="4.36328125" customWidth="1"/>
    <col min="6176" max="6176" width="7.6328125" customWidth="1"/>
    <col min="6177" max="6178" width="8.6328125" customWidth="1"/>
    <col min="6179" max="6179" width="6.6328125" bestFit="1" customWidth="1"/>
    <col min="6180" max="6180" width="7.08984375" bestFit="1" customWidth="1"/>
    <col min="6181" max="6181" width="10.6328125" customWidth="1"/>
    <col min="6182" max="6182" width="8.453125" bestFit="1" customWidth="1"/>
    <col min="6183" max="6183" width="6.6328125" bestFit="1" customWidth="1"/>
    <col min="6184" max="6184" width="6.453125" bestFit="1" customWidth="1"/>
    <col min="6185" max="6185" width="7" bestFit="1" customWidth="1"/>
    <col min="6186" max="6186" width="5.08984375" bestFit="1" customWidth="1"/>
    <col min="6187" max="6187" width="7.08984375" bestFit="1" customWidth="1"/>
    <col min="6188" max="6205" width="3.08984375" customWidth="1"/>
    <col min="6414" max="6414" width="8.453125" customWidth="1"/>
    <col min="6415" max="6415" width="9.08984375" customWidth="1"/>
    <col min="6416" max="6431" width="4.36328125" customWidth="1"/>
    <col min="6432" max="6432" width="7.6328125" customWidth="1"/>
    <col min="6433" max="6434" width="8.6328125" customWidth="1"/>
    <col min="6435" max="6435" width="6.6328125" bestFit="1" customWidth="1"/>
    <col min="6436" max="6436" width="7.08984375" bestFit="1" customWidth="1"/>
    <col min="6437" max="6437" width="10.6328125" customWidth="1"/>
    <col min="6438" max="6438" width="8.453125" bestFit="1" customWidth="1"/>
    <col min="6439" max="6439" width="6.6328125" bestFit="1" customWidth="1"/>
    <col min="6440" max="6440" width="6.453125" bestFit="1" customWidth="1"/>
    <col min="6441" max="6441" width="7" bestFit="1" customWidth="1"/>
    <col min="6442" max="6442" width="5.08984375" bestFit="1" customWidth="1"/>
    <col min="6443" max="6443" width="7.08984375" bestFit="1" customWidth="1"/>
    <col min="6444" max="6461" width="3.08984375" customWidth="1"/>
    <col min="6670" max="6670" width="8.453125" customWidth="1"/>
    <col min="6671" max="6671" width="9.08984375" customWidth="1"/>
    <col min="6672" max="6687" width="4.36328125" customWidth="1"/>
    <col min="6688" max="6688" width="7.6328125" customWidth="1"/>
    <col min="6689" max="6690" width="8.6328125" customWidth="1"/>
    <col min="6691" max="6691" width="6.6328125" bestFit="1" customWidth="1"/>
    <col min="6692" max="6692" width="7.08984375" bestFit="1" customWidth="1"/>
    <col min="6693" max="6693" width="10.6328125" customWidth="1"/>
    <col min="6694" max="6694" width="8.453125" bestFit="1" customWidth="1"/>
    <col min="6695" max="6695" width="6.6328125" bestFit="1" customWidth="1"/>
    <col min="6696" max="6696" width="6.453125" bestFit="1" customWidth="1"/>
    <col min="6697" max="6697" width="7" bestFit="1" customWidth="1"/>
    <col min="6698" max="6698" width="5.08984375" bestFit="1" customWidth="1"/>
    <col min="6699" max="6699" width="7.08984375" bestFit="1" customWidth="1"/>
    <col min="6700" max="6717" width="3.08984375" customWidth="1"/>
    <col min="6926" max="6926" width="8.453125" customWidth="1"/>
    <col min="6927" max="6927" width="9.08984375" customWidth="1"/>
    <col min="6928" max="6943" width="4.36328125" customWidth="1"/>
    <col min="6944" max="6944" width="7.6328125" customWidth="1"/>
    <col min="6945" max="6946" width="8.6328125" customWidth="1"/>
    <col min="6947" max="6947" width="6.6328125" bestFit="1" customWidth="1"/>
    <col min="6948" max="6948" width="7.08984375" bestFit="1" customWidth="1"/>
    <col min="6949" max="6949" width="10.6328125" customWidth="1"/>
    <col min="6950" max="6950" width="8.453125" bestFit="1" customWidth="1"/>
    <col min="6951" max="6951" width="6.6328125" bestFit="1" customWidth="1"/>
    <col min="6952" max="6952" width="6.453125" bestFit="1" customWidth="1"/>
    <col min="6953" max="6953" width="7" bestFit="1" customWidth="1"/>
    <col min="6954" max="6954" width="5.08984375" bestFit="1" customWidth="1"/>
    <col min="6955" max="6955" width="7.08984375" bestFit="1" customWidth="1"/>
    <col min="6956" max="6973" width="3.08984375" customWidth="1"/>
    <col min="7182" max="7182" width="8.453125" customWidth="1"/>
    <col min="7183" max="7183" width="9.08984375" customWidth="1"/>
    <col min="7184" max="7199" width="4.36328125" customWidth="1"/>
    <col min="7200" max="7200" width="7.6328125" customWidth="1"/>
    <col min="7201" max="7202" width="8.6328125" customWidth="1"/>
    <col min="7203" max="7203" width="6.6328125" bestFit="1" customWidth="1"/>
    <col min="7204" max="7204" width="7.08984375" bestFit="1" customWidth="1"/>
    <col min="7205" max="7205" width="10.6328125" customWidth="1"/>
    <col min="7206" max="7206" width="8.453125" bestFit="1" customWidth="1"/>
    <col min="7207" max="7207" width="6.6328125" bestFit="1" customWidth="1"/>
    <col min="7208" max="7208" width="6.453125" bestFit="1" customWidth="1"/>
    <col min="7209" max="7209" width="7" bestFit="1" customWidth="1"/>
    <col min="7210" max="7210" width="5.08984375" bestFit="1" customWidth="1"/>
    <col min="7211" max="7211" width="7.08984375" bestFit="1" customWidth="1"/>
    <col min="7212" max="7229" width="3.08984375" customWidth="1"/>
    <col min="7438" max="7438" width="8.453125" customWidth="1"/>
    <col min="7439" max="7439" width="9.08984375" customWidth="1"/>
    <col min="7440" max="7455" width="4.36328125" customWidth="1"/>
    <col min="7456" max="7456" width="7.6328125" customWidth="1"/>
    <col min="7457" max="7458" width="8.6328125" customWidth="1"/>
    <col min="7459" max="7459" width="6.6328125" bestFit="1" customWidth="1"/>
    <col min="7460" max="7460" width="7.08984375" bestFit="1" customWidth="1"/>
    <col min="7461" max="7461" width="10.6328125" customWidth="1"/>
    <col min="7462" max="7462" width="8.453125" bestFit="1" customWidth="1"/>
    <col min="7463" max="7463" width="6.6328125" bestFit="1" customWidth="1"/>
    <col min="7464" max="7464" width="6.453125" bestFit="1" customWidth="1"/>
    <col min="7465" max="7465" width="7" bestFit="1" customWidth="1"/>
    <col min="7466" max="7466" width="5.08984375" bestFit="1" customWidth="1"/>
    <col min="7467" max="7467" width="7.08984375" bestFit="1" customWidth="1"/>
    <col min="7468" max="7485" width="3.08984375" customWidth="1"/>
    <col min="7694" max="7694" width="8.453125" customWidth="1"/>
    <col min="7695" max="7695" width="9.08984375" customWidth="1"/>
    <col min="7696" max="7711" width="4.36328125" customWidth="1"/>
    <col min="7712" max="7712" width="7.6328125" customWidth="1"/>
    <col min="7713" max="7714" width="8.6328125" customWidth="1"/>
    <col min="7715" max="7715" width="6.6328125" bestFit="1" customWidth="1"/>
    <col min="7716" max="7716" width="7.08984375" bestFit="1" customWidth="1"/>
    <col min="7717" max="7717" width="10.6328125" customWidth="1"/>
    <col min="7718" max="7718" width="8.453125" bestFit="1" customWidth="1"/>
    <col min="7719" max="7719" width="6.6328125" bestFit="1" customWidth="1"/>
    <col min="7720" max="7720" width="6.453125" bestFit="1" customWidth="1"/>
    <col min="7721" max="7721" width="7" bestFit="1" customWidth="1"/>
    <col min="7722" max="7722" width="5.08984375" bestFit="1" customWidth="1"/>
    <col min="7723" max="7723" width="7.08984375" bestFit="1" customWidth="1"/>
    <col min="7724" max="7741" width="3.08984375" customWidth="1"/>
    <col min="7950" max="7950" width="8.453125" customWidth="1"/>
    <col min="7951" max="7951" width="9.08984375" customWidth="1"/>
    <col min="7952" max="7967" width="4.36328125" customWidth="1"/>
    <col min="7968" max="7968" width="7.6328125" customWidth="1"/>
    <col min="7969" max="7970" width="8.6328125" customWidth="1"/>
    <col min="7971" max="7971" width="6.6328125" bestFit="1" customWidth="1"/>
    <col min="7972" max="7972" width="7.08984375" bestFit="1" customWidth="1"/>
    <col min="7973" max="7973" width="10.6328125" customWidth="1"/>
    <col min="7974" max="7974" width="8.453125" bestFit="1" customWidth="1"/>
    <col min="7975" max="7975" width="6.6328125" bestFit="1" customWidth="1"/>
    <col min="7976" max="7976" width="6.453125" bestFit="1" customWidth="1"/>
    <col min="7977" max="7977" width="7" bestFit="1" customWidth="1"/>
    <col min="7978" max="7978" width="5.08984375" bestFit="1" customWidth="1"/>
    <col min="7979" max="7979" width="7.08984375" bestFit="1" customWidth="1"/>
    <col min="7980" max="7997" width="3.08984375" customWidth="1"/>
    <col min="8206" max="8206" width="8.453125" customWidth="1"/>
    <col min="8207" max="8207" width="9.08984375" customWidth="1"/>
    <col min="8208" max="8223" width="4.36328125" customWidth="1"/>
    <col min="8224" max="8224" width="7.6328125" customWidth="1"/>
    <col min="8225" max="8226" width="8.6328125" customWidth="1"/>
    <col min="8227" max="8227" width="6.6328125" bestFit="1" customWidth="1"/>
    <col min="8228" max="8228" width="7.08984375" bestFit="1" customWidth="1"/>
    <col min="8229" max="8229" width="10.6328125" customWidth="1"/>
    <col min="8230" max="8230" width="8.453125" bestFit="1" customWidth="1"/>
    <col min="8231" max="8231" width="6.6328125" bestFit="1" customWidth="1"/>
    <col min="8232" max="8232" width="6.453125" bestFit="1" customWidth="1"/>
    <col min="8233" max="8233" width="7" bestFit="1" customWidth="1"/>
    <col min="8234" max="8234" width="5.08984375" bestFit="1" customWidth="1"/>
    <col min="8235" max="8235" width="7.08984375" bestFit="1" customWidth="1"/>
    <col min="8236" max="8253" width="3.08984375" customWidth="1"/>
    <col min="8462" max="8462" width="8.453125" customWidth="1"/>
    <col min="8463" max="8463" width="9.08984375" customWidth="1"/>
    <col min="8464" max="8479" width="4.36328125" customWidth="1"/>
    <col min="8480" max="8480" width="7.6328125" customWidth="1"/>
    <col min="8481" max="8482" width="8.6328125" customWidth="1"/>
    <col min="8483" max="8483" width="6.6328125" bestFit="1" customWidth="1"/>
    <col min="8484" max="8484" width="7.08984375" bestFit="1" customWidth="1"/>
    <col min="8485" max="8485" width="10.6328125" customWidth="1"/>
    <col min="8486" max="8486" width="8.453125" bestFit="1" customWidth="1"/>
    <col min="8487" max="8487" width="6.6328125" bestFit="1" customWidth="1"/>
    <col min="8488" max="8488" width="6.453125" bestFit="1" customWidth="1"/>
    <col min="8489" max="8489" width="7" bestFit="1" customWidth="1"/>
    <col min="8490" max="8490" width="5.08984375" bestFit="1" customWidth="1"/>
    <col min="8491" max="8491" width="7.08984375" bestFit="1" customWidth="1"/>
    <col min="8492" max="8509" width="3.08984375" customWidth="1"/>
    <col min="8718" max="8718" width="8.453125" customWidth="1"/>
    <col min="8719" max="8719" width="9.08984375" customWidth="1"/>
    <col min="8720" max="8735" width="4.36328125" customWidth="1"/>
    <col min="8736" max="8736" width="7.6328125" customWidth="1"/>
    <col min="8737" max="8738" width="8.6328125" customWidth="1"/>
    <col min="8739" max="8739" width="6.6328125" bestFit="1" customWidth="1"/>
    <col min="8740" max="8740" width="7.08984375" bestFit="1" customWidth="1"/>
    <col min="8741" max="8741" width="10.6328125" customWidth="1"/>
    <col min="8742" max="8742" width="8.453125" bestFit="1" customWidth="1"/>
    <col min="8743" max="8743" width="6.6328125" bestFit="1" customWidth="1"/>
    <col min="8744" max="8744" width="6.453125" bestFit="1" customWidth="1"/>
    <col min="8745" max="8745" width="7" bestFit="1" customWidth="1"/>
    <col min="8746" max="8746" width="5.08984375" bestFit="1" customWidth="1"/>
    <col min="8747" max="8747" width="7.08984375" bestFit="1" customWidth="1"/>
    <col min="8748" max="8765" width="3.08984375" customWidth="1"/>
    <col min="8974" max="8974" width="8.453125" customWidth="1"/>
    <col min="8975" max="8975" width="9.08984375" customWidth="1"/>
    <col min="8976" max="8991" width="4.36328125" customWidth="1"/>
    <col min="8992" max="8992" width="7.6328125" customWidth="1"/>
    <col min="8993" max="8994" width="8.6328125" customWidth="1"/>
    <col min="8995" max="8995" width="6.6328125" bestFit="1" customWidth="1"/>
    <col min="8996" max="8996" width="7.08984375" bestFit="1" customWidth="1"/>
    <col min="8997" max="8997" width="10.6328125" customWidth="1"/>
    <col min="8998" max="8998" width="8.453125" bestFit="1" customWidth="1"/>
    <col min="8999" max="8999" width="6.6328125" bestFit="1" customWidth="1"/>
    <col min="9000" max="9000" width="6.453125" bestFit="1" customWidth="1"/>
    <col min="9001" max="9001" width="7" bestFit="1" customWidth="1"/>
    <col min="9002" max="9002" width="5.08984375" bestFit="1" customWidth="1"/>
    <col min="9003" max="9003" width="7.08984375" bestFit="1" customWidth="1"/>
    <col min="9004" max="9021" width="3.08984375" customWidth="1"/>
    <col min="9230" max="9230" width="8.453125" customWidth="1"/>
    <col min="9231" max="9231" width="9.08984375" customWidth="1"/>
    <col min="9232" max="9247" width="4.36328125" customWidth="1"/>
    <col min="9248" max="9248" width="7.6328125" customWidth="1"/>
    <col min="9249" max="9250" width="8.6328125" customWidth="1"/>
    <col min="9251" max="9251" width="6.6328125" bestFit="1" customWidth="1"/>
    <col min="9252" max="9252" width="7.08984375" bestFit="1" customWidth="1"/>
    <col min="9253" max="9253" width="10.6328125" customWidth="1"/>
    <col min="9254" max="9254" width="8.453125" bestFit="1" customWidth="1"/>
    <col min="9255" max="9255" width="6.6328125" bestFit="1" customWidth="1"/>
    <col min="9256" max="9256" width="6.453125" bestFit="1" customWidth="1"/>
    <col min="9257" max="9257" width="7" bestFit="1" customWidth="1"/>
    <col min="9258" max="9258" width="5.08984375" bestFit="1" customWidth="1"/>
    <col min="9259" max="9259" width="7.08984375" bestFit="1" customWidth="1"/>
    <col min="9260" max="9277" width="3.08984375" customWidth="1"/>
    <col min="9486" max="9486" width="8.453125" customWidth="1"/>
    <col min="9487" max="9487" width="9.08984375" customWidth="1"/>
    <col min="9488" max="9503" width="4.36328125" customWidth="1"/>
    <col min="9504" max="9504" width="7.6328125" customWidth="1"/>
    <col min="9505" max="9506" width="8.6328125" customWidth="1"/>
    <col min="9507" max="9507" width="6.6328125" bestFit="1" customWidth="1"/>
    <col min="9508" max="9508" width="7.08984375" bestFit="1" customWidth="1"/>
    <col min="9509" max="9509" width="10.6328125" customWidth="1"/>
    <col min="9510" max="9510" width="8.453125" bestFit="1" customWidth="1"/>
    <col min="9511" max="9511" width="6.6328125" bestFit="1" customWidth="1"/>
    <col min="9512" max="9512" width="6.453125" bestFit="1" customWidth="1"/>
    <col min="9513" max="9513" width="7" bestFit="1" customWidth="1"/>
    <col min="9514" max="9514" width="5.08984375" bestFit="1" customWidth="1"/>
    <col min="9515" max="9515" width="7.08984375" bestFit="1" customWidth="1"/>
    <col min="9516" max="9533" width="3.08984375" customWidth="1"/>
    <col min="9742" max="9742" width="8.453125" customWidth="1"/>
    <col min="9743" max="9743" width="9.08984375" customWidth="1"/>
    <col min="9744" max="9759" width="4.36328125" customWidth="1"/>
    <col min="9760" max="9760" width="7.6328125" customWidth="1"/>
    <col min="9761" max="9762" width="8.6328125" customWidth="1"/>
    <col min="9763" max="9763" width="6.6328125" bestFit="1" customWidth="1"/>
    <col min="9764" max="9764" width="7.08984375" bestFit="1" customWidth="1"/>
    <col min="9765" max="9765" width="10.6328125" customWidth="1"/>
    <col min="9766" max="9766" width="8.453125" bestFit="1" customWidth="1"/>
    <col min="9767" max="9767" width="6.6328125" bestFit="1" customWidth="1"/>
    <col min="9768" max="9768" width="6.453125" bestFit="1" customWidth="1"/>
    <col min="9769" max="9769" width="7" bestFit="1" customWidth="1"/>
    <col min="9770" max="9770" width="5.08984375" bestFit="1" customWidth="1"/>
    <col min="9771" max="9771" width="7.08984375" bestFit="1" customWidth="1"/>
    <col min="9772" max="9789" width="3.08984375" customWidth="1"/>
    <col min="9998" max="9998" width="8.453125" customWidth="1"/>
    <col min="9999" max="9999" width="9.08984375" customWidth="1"/>
    <col min="10000" max="10015" width="4.36328125" customWidth="1"/>
    <col min="10016" max="10016" width="7.6328125" customWidth="1"/>
    <col min="10017" max="10018" width="8.6328125" customWidth="1"/>
    <col min="10019" max="10019" width="6.6328125" bestFit="1" customWidth="1"/>
    <col min="10020" max="10020" width="7.08984375" bestFit="1" customWidth="1"/>
    <col min="10021" max="10021" width="10.6328125" customWidth="1"/>
    <col min="10022" max="10022" width="8.453125" bestFit="1" customWidth="1"/>
    <col min="10023" max="10023" width="6.6328125" bestFit="1" customWidth="1"/>
    <col min="10024" max="10024" width="6.453125" bestFit="1" customWidth="1"/>
    <col min="10025" max="10025" width="7" bestFit="1" customWidth="1"/>
    <col min="10026" max="10026" width="5.08984375" bestFit="1" customWidth="1"/>
    <col min="10027" max="10027" width="7.08984375" bestFit="1" customWidth="1"/>
    <col min="10028" max="10045" width="3.08984375" customWidth="1"/>
    <col min="10254" max="10254" width="8.453125" customWidth="1"/>
    <col min="10255" max="10255" width="9.08984375" customWidth="1"/>
    <col min="10256" max="10271" width="4.36328125" customWidth="1"/>
    <col min="10272" max="10272" width="7.6328125" customWidth="1"/>
    <col min="10273" max="10274" width="8.6328125" customWidth="1"/>
    <col min="10275" max="10275" width="6.6328125" bestFit="1" customWidth="1"/>
    <col min="10276" max="10276" width="7.08984375" bestFit="1" customWidth="1"/>
    <col min="10277" max="10277" width="10.6328125" customWidth="1"/>
    <col min="10278" max="10278" width="8.453125" bestFit="1" customWidth="1"/>
    <col min="10279" max="10279" width="6.6328125" bestFit="1" customWidth="1"/>
    <col min="10280" max="10280" width="6.453125" bestFit="1" customWidth="1"/>
    <col min="10281" max="10281" width="7" bestFit="1" customWidth="1"/>
    <col min="10282" max="10282" width="5.08984375" bestFit="1" customWidth="1"/>
    <col min="10283" max="10283" width="7.08984375" bestFit="1" customWidth="1"/>
    <col min="10284" max="10301" width="3.08984375" customWidth="1"/>
    <col min="10510" max="10510" width="8.453125" customWidth="1"/>
    <col min="10511" max="10511" width="9.08984375" customWidth="1"/>
    <col min="10512" max="10527" width="4.36328125" customWidth="1"/>
    <col min="10528" max="10528" width="7.6328125" customWidth="1"/>
    <col min="10529" max="10530" width="8.6328125" customWidth="1"/>
    <col min="10531" max="10531" width="6.6328125" bestFit="1" customWidth="1"/>
    <col min="10532" max="10532" width="7.08984375" bestFit="1" customWidth="1"/>
    <col min="10533" max="10533" width="10.6328125" customWidth="1"/>
    <col min="10534" max="10534" width="8.453125" bestFit="1" customWidth="1"/>
    <col min="10535" max="10535" width="6.6328125" bestFit="1" customWidth="1"/>
    <col min="10536" max="10536" width="6.453125" bestFit="1" customWidth="1"/>
    <col min="10537" max="10537" width="7" bestFit="1" customWidth="1"/>
    <col min="10538" max="10538" width="5.08984375" bestFit="1" customWidth="1"/>
    <col min="10539" max="10539" width="7.08984375" bestFit="1" customWidth="1"/>
    <col min="10540" max="10557" width="3.08984375" customWidth="1"/>
    <col min="10766" max="10766" width="8.453125" customWidth="1"/>
    <col min="10767" max="10767" width="9.08984375" customWidth="1"/>
    <col min="10768" max="10783" width="4.36328125" customWidth="1"/>
    <col min="10784" max="10784" width="7.6328125" customWidth="1"/>
    <col min="10785" max="10786" width="8.6328125" customWidth="1"/>
    <col min="10787" max="10787" width="6.6328125" bestFit="1" customWidth="1"/>
    <col min="10788" max="10788" width="7.08984375" bestFit="1" customWidth="1"/>
    <col min="10789" max="10789" width="10.6328125" customWidth="1"/>
    <col min="10790" max="10790" width="8.453125" bestFit="1" customWidth="1"/>
    <col min="10791" max="10791" width="6.6328125" bestFit="1" customWidth="1"/>
    <col min="10792" max="10792" width="6.453125" bestFit="1" customWidth="1"/>
    <col min="10793" max="10793" width="7" bestFit="1" customWidth="1"/>
    <col min="10794" max="10794" width="5.08984375" bestFit="1" customWidth="1"/>
    <col min="10795" max="10795" width="7.08984375" bestFit="1" customWidth="1"/>
    <col min="10796" max="10813" width="3.08984375" customWidth="1"/>
    <col min="11022" max="11022" width="8.453125" customWidth="1"/>
    <col min="11023" max="11023" width="9.08984375" customWidth="1"/>
    <col min="11024" max="11039" width="4.36328125" customWidth="1"/>
    <col min="11040" max="11040" width="7.6328125" customWidth="1"/>
    <col min="11041" max="11042" width="8.6328125" customWidth="1"/>
    <col min="11043" max="11043" width="6.6328125" bestFit="1" customWidth="1"/>
    <col min="11044" max="11044" width="7.08984375" bestFit="1" customWidth="1"/>
    <col min="11045" max="11045" width="10.6328125" customWidth="1"/>
    <col min="11046" max="11046" width="8.453125" bestFit="1" customWidth="1"/>
    <col min="11047" max="11047" width="6.6328125" bestFit="1" customWidth="1"/>
    <col min="11048" max="11048" width="6.453125" bestFit="1" customWidth="1"/>
    <col min="11049" max="11049" width="7" bestFit="1" customWidth="1"/>
    <col min="11050" max="11050" width="5.08984375" bestFit="1" customWidth="1"/>
    <col min="11051" max="11051" width="7.08984375" bestFit="1" customWidth="1"/>
    <col min="11052" max="11069" width="3.08984375" customWidth="1"/>
    <col min="11278" max="11278" width="8.453125" customWidth="1"/>
    <col min="11279" max="11279" width="9.08984375" customWidth="1"/>
    <col min="11280" max="11295" width="4.36328125" customWidth="1"/>
    <col min="11296" max="11296" width="7.6328125" customWidth="1"/>
    <col min="11297" max="11298" width="8.6328125" customWidth="1"/>
    <col min="11299" max="11299" width="6.6328125" bestFit="1" customWidth="1"/>
    <col min="11300" max="11300" width="7.08984375" bestFit="1" customWidth="1"/>
    <col min="11301" max="11301" width="10.6328125" customWidth="1"/>
    <col min="11302" max="11302" width="8.453125" bestFit="1" customWidth="1"/>
    <col min="11303" max="11303" width="6.6328125" bestFit="1" customWidth="1"/>
    <col min="11304" max="11304" width="6.453125" bestFit="1" customWidth="1"/>
    <col min="11305" max="11305" width="7" bestFit="1" customWidth="1"/>
    <col min="11306" max="11306" width="5.08984375" bestFit="1" customWidth="1"/>
    <col min="11307" max="11307" width="7.08984375" bestFit="1" customWidth="1"/>
    <col min="11308" max="11325" width="3.08984375" customWidth="1"/>
    <col min="11534" max="11534" width="8.453125" customWidth="1"/>
    <col min="11535" max="11535" width="9.08984375" customWidth="1"/>
    <col min="11536" max="11551" width="4.36328125" customWidth="1"/>
    <col min="11552" max="11552" width="7.6328125" customWidth="1"/>
    <col min="11553" max="11554" width="8.6328125" customWidth="1"/>
    <col min="11555" max="11555" width="6.6328125" bestFit="1" customWidth="1"/>
    <col min="11556" max="11556" width="7.08984375" bestFit="1" customWidth="1"/>
    <col min="11557" max="11557" width="10.6328125" customWidth="1"/>
    <col min="11558" max="11558" width="8.453125" bestFit="1" customWidth="1"/>
    <col min="11559" max="11559" width="6.6328125" bestFit="1" customWidth="1"/>
    <col min="11560" max="11560" width="6.453125" bestFit="1" customWidth="1"/>
    <col min="11561" max="11561" width="7" bestFit="1" customWidth="1"/>
    <col min="11562" max="11562" width="5.08984375" bestFit="1" customWidth="1"/>
    <col min="11563" max="11563" width="7.08984375" bestFit="1" customWidth="1"/>
    <col min="11564" max="11581" width="3.08984375" customWidth="1"/>
    <col min="11790" max="11790" width="8.453125" customWidth="1"/>
    <col min="11791" max="11791" width="9.08984375" customWidth="1"/>
    <col min="11792" max="11807" width="4.36328125" customWidth="1"/>
    <col min="11808" max="11808" width="7.6328125" customWidth="1"/>
    <col min="11809" max="11810" width="8.6328125" customWidth="1"/>
    <col min="11811" max="11811" width="6.6328125" bestFit="1" customWidth="1"/>
    <col min="11812" max="11812" width="7.08984375" bestFit="1" customWidth="1"/>
    <col min="11813" max="11813" width="10.6328125" customWidth="1"/>
    <col min="11814" max="11814" width="8.453125" bestFit="1" customWidth="1"/>
    <col min="11815" max="11815" width="6.6328125" bestFit="1" customWidth="1"/>
    <col min="11816" max="11816" width="6.453125" bestFit="1" customWidth="1"/>
    <col min="11817" max="11817" width="7" bestFit="1" customWidth="1"/>
    <col min="11818" max="11818" width="5.08984375" bestFit="1" customWidth="1"/>
    <col min="11819" max="11819" width="7.08984375" bestFit="1" customWidth="1"/>
    <col min="11820" max="11837" width="3.08984375" customWidth="1"/>
    <col min="12046" max="12046" width="8.453125" customWidth="1"/>
    <col min="12047" max="12047" width="9.08984375" customWidth="1"/>
    <col min="12048" max="12063" width="4.36328125" customWidth="1"/>
    <col min="12064" max="12064" width="7.6328125" customWidth="1"/>
    <col min="12065" max="12066" width="8.6328125" customWidth="1"/>
    <col min="12067" max="12067" width="6.6328125" bestFit="1" customWidth="1"/>
    <col min="12068" max="12068" width="7.08984375" bestFit="1" customWidth="1"/>
    <col min="12069" max="12069" width="10.6328125" customWidth="1"/>
    <col min="12070" max="12070" width="8.453125" bestFit="1" customWidth="1"/>
    <col min="12071" max="12071" width="6.6328125" bestFit="1" customWidth="1"/>
    <col min="12072" max="12072" width="6.453125" bestFit="1" customWidth="1"/>
    <col min="12073" max="12073" width="7" bestFit="1" customWidth="1"/>
    <col min="12074" max="12074" width="5.08984375" bestFit="1" customWidth="1"/>
    <col min="12075" max="12075" width="7.08984375" bestFit="1" customWidth="1"/>
    <col min="12076" max="12093" width="3.08984375" customWidth="1"/>
    <col min="12302" max="12302" width="8.453125" customWidth="1"/>
    <col min="12303" max="12303" width="9.08984375" customWidth="1"/>
    <col min="12304" max="12319" width="4.36328125" customWidth="1"/>
    <col min="12320" max="12320" width="7.6328125" customWidth="1"/>
    <col min="12321" max="12322" width="8.6328125" customWidth="1"/>
    <col min="12323" max="12323" width="6.6328125" bestFit="1" customWidth="1"/>
    <col min="12324" max="12324" width="7.08984375" bestFit="1" customWidth="1"/>
    <col min="12325" max="12325" width="10.6328125" customWidth="1"/>
    <col min="12326" max="12326" width="8.453125" bestFit="1" customWidth="1"/>
    <col min="12327" max="12327" width="6.6328125" bestFit="1" customWidth="1"/>
    <col min="12328" max="12328" width="6.453125" bestFit="1" customWidth="1"/>
    <col min="12329" max="12329" width="7" bestFit="1" customWidth="1"/>
    <col min="12330" max="12330" width="5.08984375" bestFit="1" customWidth="1"/>
    <col min="12331" max="12331" width="7.08984375" bestFit="1" customWidth="1"/>
    <col min="12332" max="12349" width="3.08984375" customWidth="1"/>
    <col min="12558" max="12558" width="8.453125" customWidth="1"/>
    <col min="12559" max="12559" width="9.08984375" customWidth="1"/>
    <col min="12560" max="12575" width="4.36328125" customWidth="1"/>
    <col min="12576" max="12576" width="7.6328125" customWidth="1"/>
    <col min="12577" max="12578" width="8.6328125" customWidth="1"/>
    <col min="12579" max="12579" width="6.6328125" bestFit="1" customWidth="1"/>
    <col min="12580" max="12580" width="7.08984375" bestFit="1" customWidth="1"/>
    <col min="12581" max="12581" width="10.6328125" customWidth="1"/>
    <col min="12582" max="12582" width="8.453125" bestFit="1" customWidth="1"/>
    <col min="12583" max="12583" width="6.6328125" bestFit="1" customWidth="1"/>
    <col min="12584" max="12584" width="6.453125" bestFit="1" customWidth="1"/>
    <col min="12585" max="12585" width="7" bestFit="1" customWidth="1"/>
    <col min="12586" max="12586" width="5.08984375" bestFit="1" customWidth="1"/>
    <col min="12587" max="12587" width="7.08984375" bestFit="1" customWidth="1"/>
    <col min="12588" max="12605" width="3.08984375" customWidth="1"/>
    <col min="12814" max="12814" width="8.453125" customWidth="1"/>
    <col min="12815" max="12815" width="9.08984375" customWidth="1"/>
    <col min="12816" max="12831" width="4.36328125" customWidth="1"/>
    <col min="12832" max="12832" width="7.6328125" customWidth="1"/>
    <col min="12833" max="12834" width="8.6328125" customWidth="1"/>
    <col min="12835" max="12835" width="6.6328125" bestFit="1" customWidth="1"/>
    <col min="12836" max="12836" width="7.08984375" bestFit="1" customWidth="1"/>
    <col min="12837" max="12837" width="10.6328125" customWidth="1"/>
    <col min="12838" max="12838" width="8.453125" bestFit="1" customWidth="1"/>
    <col min="12839" max="12839" width="6.6328125" bestFit="1" customWidth="1"/>
    <col min="12840" max="12840" width="6.453125" bestFit="1" customWidth="1"/>
    <col min="12841" max="12841" width="7" bestFit="1" customWidth="1"/>
    <col min="12842" max="12842" width="5.08984375" bestFit="1" customWidth="1"/>
    <col min="12843" max="12843" width="7.08984375" bestFit="1" customWidth="1"/>
    <col min="12844" max="12861" width="3.08984375" customWidth="1"/>
    <col min="13070" max="13070" width="8.453125" customWidth="1"/>
    <col min="13071" max="13071" width="9.08984375" customWidth="1"/>
    <col min="13072" max="13087" width="4.36328125" customWidth="1"/>
    <col min="13088" max="13088" width="7.6328125" customWidth="1"/>
    <col min="13089" max="13090" width="8.6328125" customWidth="1"/>
    <col min="13091" max="13091" width="6.6328125" bestFit="1" customWidth="1"/>
    <col min="13092" max="13092" width="7.08984375" bestFit="1" customWidth="1"/>
    <col min="13093" max="13093" width="10.6328125" customWidth="1"/>
    <col min="13094" max="13094" width="8.453125" bestFit="1" customWidth="1"/>
    <col min="13095" max="13095" width="6.6328125" bestFit="1" customWidth="1"/>
    <col min="13096" max="13096" width="6.453125" bestFit="1" customWidth="1"/>
    <col min="13097" max="13097" width="7" bestFit="1" customWidth="1"/>
    <col min="13098" max="13098" width="5.08984375" bestFit="1" customWidth="1"/>
    <col min="13099" max="13099" width="7.08984375" bestFit="1" customWidth="1"/>
    <col min="13100" max="13117" width="3.08984375" customWidth="1"/>
    <col min="13326" max="13326" width="8.453125" customWidth="1"/>
    <col min="13327" max="13327" width="9.08984375" customWidth="1"/>
    <col min="13328" max="13343" width="4.36328125" customWidth="1"/>
    <col min="13344" max="13344" width="7.6328125" customWidth="1"/>
    <col min="13345" max="13346" width="8.6328125" customWidth="1"/>
    <col min="13347" max="13347" width="6.6328125" bestFit="1" customWidth="1"/>
    <col min="13348" max="13348" width="7.08984375" bestFit="1" customWidth="1"/>
    <col min="13349" max="13349" width="10.6328125" customWidth="1"/>
    <col min="13350" max="13350" width="8.453125" bestFit="1" customWidth="1"/>
    <col min="13351" max="13351" width="6.6328125" bestFit="1" customWidth="1"/>
    <col min="13352" max="13352" width="6.453125" bestFit="1" customWidth="1"/>
    <col min="13353" max="13353" width="7" bestFit="1" customWidth="1"/>
    <col min="13354" max="13354" width="5.08984375" bestFit="1" customWidth="1"/>
    <col min="13355" max="13355" width="7.08984375" bestFit="1" customWidth="1"/>
    <col min="13356" max="13373" width="3.08984375" customWidth="1"/>
    <col min="13582" max="13582" width="8.453125" customWidth="1"/>
    <col min="13583" max="13583" width="9.08984375" customWidth="1"/>
    <col min="13584" max="13599" width="4.36328125" customWidth="1"/>
    <col min="13600" max="13600" width="7.6328125" customWidth="1"/>
    <col min="13601" max="13602" width="8.6328125" customWidth="1"/>
    <col min="13603" max="13603" width="6.6328125" bestFit="1" customWidth="1"/>
    <col min="13604" max="13604" width="7.08984375" bestFit="1" customWidth="1"/>
    <col min="13605" max="13605" width="10.6328125" customWidth="1"/>
    <col min="13606" max="13606" width="8.453125" bestFit="1" customWidth="1"/>
    <col min="13607" max="13607" width="6.6328125" bestFit="1" customWidth="1"/>
    <col min="13608" max="13608" width="6.453125" bestFit="1" customWidth="1"/>
    <col min="13609" max="13609" width="7" bestFit="1" customWidth="1"/>
    <col min="13610" max="13610" width="5.08984375" bestFit="1" customWidth="1"/>
    <col min="13611" max="13611" width="7.08984375" bestFit="1" customWidth="1"/>
    <col min="13612" max="13629" width="3.08984375" customWidth="1"/>
    <col min="13838" max="13838" width="8.453125" customWidth="1"/>
    <col min="13839" max="13839" width="9.08984375" customWidth="1"/>
    <col min="13840" max="13855" width="4.36328125" customWidth="1"/>
    <col min="13856" max="13856" width="7.6328125" customWidth="1"/>
    <col min="13857" max="13858" width="8.6328125" customWidth="1"/>
    <col min="13859" max="13859" width="6.6328125" bestFit="1" customWidth="1"/>
    <col min="13860" max="13860" width="7.08984375" bestFit="1" customWidth="1"/>
    <col min="13861" max="13861" width="10.6328125" customWidth="1"/>
    <col min="13862" max="13862" width="8.453125" bestFit="1" customWidth="1"/>
    <col min="13863" max="13863" width="6.6328125" bestFit="1" customWidth="1"/>
    <col min="13864" max="13864" width="6.453125" bestFit="1" customWidth="1"/>
    <col min="13865" max="13865" width="7" bestFit="1" customWidth="1"/>
    <col min="13866" max="13866" width="5.08984375" bestFit="1" customWidth="1"/>
    <col min="13867" max="13867" width="7.08984375" bestFit="1" customWidth="1"/>
    <col min="13868" max="13885" width="3.08984375" customWidth="1"/>
    <col min="14094" max="14094" width="8.453125" customWidth="1"/>
    <col min="14095" max="14095" width="9.08984375" customWidth="1"/>
    <col min="14096" max="14111" width="4.36328125" customWidth="1"/>
    <col min="14112" max="14112" width="7.6328125" customWidth="1"/>
    <col min="14113" max="14114" width="8.6328125" customWidth="1"/>
    <col min="14115" max="14115" width="6.6328125" bestFit="1" customWidth="1"/>
    <col min="14116" max="14116" width="7.08984375" bestFit="1" customWidth="1"/>
    <col min="14117" max="14117" width="10.6328125" customWidth="1"/>
    <col min="14118" max="14118" width="8.453125" bestFit="1" customWidth="1"/>
    <col min="14119" max="14119" width="6.6328125" bestFit="1" customWidth="1"/>
    <col min="14120" max="14120" width="6.453125" bestFit="1" customWidth="1"/>
    <col min="14121" max="14121" width="7" bestFit="1" customWidth="1"/>
    <col min="14122" max="14122" width="5.08984375" bestFit="1" customWidth="1"/>
    <col min="14123" max="14123" width="7.08984375" bestFit="1" customWidth="1"/>
    <col min="14124" max="14141" width="3.08984375" customWidth="1"/>
    <col min="14350" max="14350" width="8.453125" customWidth="1"/>
    <col min="14351" max="14351" width="9.08984375" customWidth="1"/>
    <col min="14352" max="14367" width="4.36328125" customWidth="1"/>
    <col min="14368" max="14368" width="7.6328125" customWidth="1"/>
    <col min="14369" max="14370" width="8.6328125" customWidth="1"/>
    <col min="14371" max="14371" width="6.6328125" bestFit="1" customWidth="1"/>
    <col min="14372" max="14372" width="7.08984375" bestFit="1" customWidth="1"/>
    <col min="14373" max="14373" width="10.6328125" customWidth="1"/>
    <col min="14374" max="14374" width="8.453125" bestFit="1" customWidth="1"/>
    <col min="14375" max="14375" width="6.6328125" bestFit="1" customWidth="1"/>
    <col min="14376" max="14376" width="6.453125" bestFit="1" customWidth="1"/>
    <col min="14377" max="14377" width="7" bestFit="1" customWidth="1"/>
    <col min="14378" max="14378" width="5.08984375" bestFit="1" customWidth="1"/>
    <col min="14379" max="14379" width="7.08984375" bestFit="1" customWidth="1"/>
    <col min="14380" max="14397" width="3.08984375" customWidth="1"/>
    <col min="14606" max="14606" width="8.453125" customWidth="1"/>
    <col min="14607" max="14607" width="9.08984375" customWidth="1"/>
    <col min="14608" max="14623" width="4.36328125" customWidth="1"/>
    <col min="14624" max="14624" width="7.6328125" customWidth="1"/>
    <col min="14625" max="14626" width="8.6328125" customWidth="1"/>
    <col min="14627" max="14627" width="6.6328125" bestFit="1" customWidth="1"/>
    <col min="14628" max="14628" width="7.08984375" bestFit="1" customWidth="1"/>
    <col min="14629" max="14629" width="10.6328125" customWidth="1"/>
    <col min="14630" max="14630" width="8.453125" bestFit="1" customWidth="1"/>
    <col min="14631" max="14631" width="6.6328125" bestFit="1" customWidth="1"/>
    <col min="14632" max="14632" width="6.453125" bestFit="1" customWidth="1"/>
    <col min="14633" max="14633" width="7" bestFit="1" customWidth="1"/>
    <col min="14634" max="14634" width="5.08984375" bestFit="1" customWidth="1"/>
    <col min="14635" max="14635" width="7.08984375" bestFit="1" customWidth="1"/>
    <col min="14636" max="14653" width="3.08984375" customWidth="1"/>
    <col min="14862" max="14862" width="8.453125" customWidth="1"/>
    <col min="14863" max="14863" width="9.08984375" customWidth="1"/>
    <col min="14864" max="14879" width="4.36328125" customWidth="1"/>
    <col min="14880" max="14880" width="7.6328125" customWidth="1"/>
    <col min="14881" max="14882" width="8.6328125" customWidth="1"/>
    <col min="14883" max="14883" width="6.6328125" bestFit="1" customWidth="1"/>
    <col min="14884" max="14884" width="7.08984375" bestFit="1" customWidth="1"/>
    <col min="14885" max="14885" width="10.6328125" customWidth="1"/>
    <col min="14886" max="14886" width="8.453125" bestFit="1" customWidth="1"/>
    <col min="14887" max="14887" width="6.6328125" bestFit="1" customWidth="1"/>
    <col min="14888" max="14888" width="6.453125" bestFit="1" customWidth="1"/>
    <col min="14889" max="14889" width="7" bestFit="1" customWidth="1"/>
    <col min="14890" max="14890" width="5.08984375" bestFit="1" customWidth="1"/>
    <col min="14891" max="14891" width="7.08984375" bestFit="1" customWidth="1"/>
    <col min="14892" max="14909" width="3.08984375" customWidth="1"/>
    <col min="15118" max="15118" width="8.453125" customWidth="1"/>
    <col min="15119" max="15119" width="9.08984375" customWidth="1"/>
    <col min="15120" max="15135" width="4.36328125" customWidth="1"/>
    <col min="15136" max="15136" width="7.6328125" customWidth="1"/>
    <col min="15137" max="15138" width="8.6328125" customWidth="1"/>
    <col min="15139" max="15139" width="6.6328125" bestFit="1" customWidth="1"/>
    <col min="15140" max="15140" width="7.08984375" bestFit="1" customWidth="1"/>
    <col min="15141" max="15141" width="10.6328125" customWidth="1"/>
    <col min="15142" max="15142" width="8.453125" bestFit="1" customWidth="1"/>
    <col min="15143" max="15143" width="6.6328125" bestFit="1" customWidth="1"/>
    <col min="15144" max="15144" width="6.453125" bestFit="1" customWidth="1"/>
    <col min="15145" max="15145" width="7" bestFit="1" customWidth="1"/>
    <col min="15146" max="15146" width="5.08984375" bestFit="1" customWidth="1"/>
    <col min="15147" max="15147" width="7.08984375" bestFit="1" customWidth="1"/>
    <col min="15148" max="15165" width="3.08984375" customWidth="1"/>
    <col min="15374" max="15374" width="8.453125" customWidth="1"/>
    <col min="15375" max="15375" width="9.08984375" customWidth="1"/>
    <col min="15376" max="15391" width="4.36328125" customWidth="1"/>
    <col min="15392" max="15392" width="7.6328125" customWidth="1"/>
    <col min="15393" max="15394" width="8.6328125" customWidth="1"/>
    <col min="15395" max="15395" width="6.6328125" bestFit="1" customWidth="1"/>
    <col min="15396" max="15396" width="7.08984375" bestFit="1" customWidth="1"/>
    <col min="15397" max="15397" width="10.6328125" customWidth="1"/>
    <col min="15398" max="15398" width="8.453125" bestFit="1" customWidth="1"/>
    <col min="15399" max="15399" width="6.6328125" bestFit="1" customWidth="1"/>
    <col min="15400" max="15400" width="6.453125" bestFit="1" customWidth="1"/>
    <col min="15401" max="15401" width="7" bestFit="1" customWidth="1"/>
    <col min="15402" max="15402" width="5.08984375" bestFit="1" customWidth="1"/>
    <col min="15403" max="15403" width="7.08984375" bestFit="1" customWidth="1"/>
    <col min="15404" max="15421" width="3.08984375" customWidth="1"/>
    <col min="15630" max="15630" width="8.453125" customWidth="1"/>
    <col min="15631" max="15631" width="9.08984375" customWidth="1"/>
    <col min="15632" max="15647" width="4.36328125" customWidth="1"/>
    <col min="15648" max="15648" width="7.6328125" customWidth="1"/>
    <col min="15649" max="15650" width="8.6328125" customWidth="1"/>
    <col min="15651" max="15651" width="6.6328125" bestFit="1" customWidth="1"/>
    <col min="15652" max="15652" width="7.08984375" bestFit="1" customWidth="1"/>
    <col min="15653" max="15653" width="10.6328125" customWidth="1"/>
    <col min="15654" max="15654" width="8.453125" bestFit="1" customWidth="1"/>
    <col min="15655" max="15655" width="6.6328125" bestFit="1" customWidth="1"/>
    <col min="15656" max="15656" width="6.453125" bestFit="1" customWidth="1"/>
    <col min="15657" max="15657" width="7" bestFit="1" customWidth="1"/>
    <col min="15658" max="15658" width="5.08984375" bestFit="1" customWidth="1"/>
    <col min="15659" max="15659" width="7.08984375" bestFit="1" customWidth="1"/>
    <col min="15660" max="15677" width="3.08984375" customWidth="1"/>
    <col min="15886" max="15886" width="8.453125" customWidth="1"/>
    <col min="15887" max="15887" width="9.08984375" customWidth="1"/>
    <col min="15888" max="15903" width="4.36328125" customWidth="1"/>
    <col min="15904" max="15904" width="7.6328125" customWidth="1"/>
    <col min="15905" max="15906" width="8.6328125" customWidth="1"/>
    <col min="15907" max="15907" width="6.6328125" bestFit="1" customWidth="1"/>
    <col min="15908" max="15908" width="7.08984375" bestFit="1" customWidth="1"/>
    <col min="15909" max="15909" width="10.6328125" customWidth="1"/>
    <col min="15910" max="15910" width="8.453125" bestFit="1" customWidth="1"/>
    <col min="15911" max="15911" width="6.6328125" bestFit="1" customWidth="1"/>
    <col min="15912" max="15912" width="6.453125" bestFit="1" customWidth="1"/>
    <col min="15913" max="15913" width="7" bestFit="1" customWidth="1"/>
    <col min="15914" max="15914" width="5.08984375" bestFit="1" customWidth="1"/>
    <col min="15915" max="15915" width="7.08984375" bestFit="1" customWidth="1"/>
    <col min="15916" max="15933" width="3.08984375" customWidth="1"/>
    <col min="16142" max="16142" width="8.453125" customWidth="1"/>
    <col min="16143" max="16143" width="9.08984375" customWidth="1"/>
    <col min="16144" max="16159" width="4.36328125" customWidth="1"/>
    <col min="16160" max="16160" width="7.6328125" customWidth="1"/>
    <col min="16161" max="16162" width="8.6328125" customWidth="1"/>
    <col min="16163" max="16163" width="6.6328125" bestFit="1" customWidth="1"/>
    <col min="16164" max="16164" width="7.08984375" bestFit="1" customWidth="1"/>
    <col min="16165" max="16165" width="10.6328125" customWidth="1"/>
    <col min="16166" max="16166" width="8.453125" bestFit="1" customWidth="1"/>
    <col min="16167" max="16167" width="6.6328125" bestFit="1" customWidth="1"/>
    <col min="16168" max="16168" width="6.453125" bestFit="1" customWidth="1"/>
    <col min="16169" max="16169" width="7" bestFit="1" customWidth="1"/>
    <col min="16170" max="16170" width="5.08984375" bestFit="1" customWidth="1"/>
    <col min="16171" max="16171" width="7.08984375" bestFit="1" customWidth="1"/>
    <col min="16172" max="16189" width="3.08984375" customWidth="1"/>
  </cols>
  <sheetData>
    <row r="1" spans="1:42" ht="18" customHeight="1">
      <c r="A1" s="917"/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917"/>
      <c r="P1" s="917"/>
      <c r="Q1" s="917"/>
      <c r="R1" s="917"/>
      <c r="S1" s="917"/>
      <c r="T1" s="765" t="s">
        <v>493</v>
      </c>
      <c r="U1" s="887"/>
      <c r="V1" s="887"/>
      <c r="W1" s="887"/>
      <c r="X1" s="887"/>
      <c r="Y1" s="887"/>
      <c r="Z1" s="887"/>
      <c r="AA1" s="887"/>
      <c r="AB1" s="887"/>
      <c r="AC1" s="887"/>
      <c r="AD1" s="887"/>
      <c r="AE1" s="887"/>
      <c r="AF1" s="765" t="s">
        <v>516</v>
      </c>
      <c r="AG1" s="765"/>
      <c r="AH1" s="765"/>
      <c r="AI1" s="765"/>
      <c r="AJ1" s="765"/>
      <c r="AK1" s="765"/>
      <c r="AL1" s="765"/>
      <c r="AM1" s="765"/>
      <c r="AN1" s="765"/>
      <c r="AO1" s="765"/>
      <c r="AP1" s="765"/>
    </row>
    <row r="2" spans="1:42" ht="18" customHeight="1" thickBot="1">
      <c r="A2" s="917"/>
      <c r="B2" s="917"/>
      <c r="C2" s="917"/>
      <c r="D2" s="917"/>
      <c r="E2" s="917"/>
      <c r="F2" s="917"/>
      <c r="G2" s="917"/>
      <c r="H2" s="917"/>
      <c r="I2" s="917"/>
      <c r="J2" s="917"/>
      <c r="K2" s="917"/>
      <c r="L2" s="917"/>
      <c r="M2" s="917"/>
      <c r="N2" s="917"/>
      <c r="O2" s="917"/>
      <c r="P2" s="917"/>
      <c r="Q2" s="736"/>
      <c r="R2" s="736"/>
      <c r="S2" s="736"/>
      <c r="T2" s="765"/>
      <c r="U2" s="1401"/>
      <c r="V2" s="887"/>
      <c r="W2" s="887"/>
      <c r="X2" s="887"/>
      <c r="Y2" s="887"/>
      <c r="Z2" s="887"/>
      <c r="AA2" s="887"/>
      <c r="AB2" s="1401"/>
      <c r="AC2" s="887"/>
      <c r="AD2" s="717"/>
      <c r="AE2" s="717" t="s">
        <v>468</v>
      </c>
      <c r="AF2" s="716"/>
      <c r="AG2" s="716"/>
      <c r="AH2" s="716"/>
      <c r="AI2" s="716"/>
      <c r="AJ2" s="716"/>
      <c r="AK2" s="716"/>
      <c r="AL2" s="716"/>
      <c r="AM2" s="716"/>
      <c r="AN2" s="716"/>
      <c r="AO2" s="717"/>
      <c r="AP2" s="717" t="s">
        <v>517</v>
      </c>
    </row>
    <row r="3" spans="1:42" ht="18" customHeight="1">
      <c r="A3" s="851"/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1"/>
      <c r="S3" s="851"/>
      <c r="T3" s="860" t="s">
        <v>285</v>
      </c>
      <c r="V3" s="888" t="s">
        <v>469</v>
      </c>
      <c r="W3" s="720" t="s">
        <v>470</v>
      </c>
      <c r="X3" s="720" t="s">
        <v>494</v>
      </c>
      <c r="Y3" s="889"/>
      <c r="Z3" s="889"/>
      <c r="AA3" s="889"/>
      <c r="AB3" s="720" t="s">
        <v>458</v>
      </c>
      <c r="AC3" s="720" t="s">
        <v>459</v>
      </c>
      <c r="AE3" s="889"/>
      <c r="AF3" s="719" t="s">
        <v>285</v>
      </c>
      <c r="AG3" s="720"/>
      <c r="AH3" s="766" t="s">
        <v>469</v>
      </c>
      <c r="AI3" s="721" t="s">
        <v>494</v>
      </c>
      <c r="AJ3" s="722"/>
      <c r="AK3" s="722"/>
      <c r="AL3" s="722"/>
      <c r="AM3" s="722"/>
      <c r="AN3" s="721" t="s">
        <v>458</v>
      </c>
      <c r="AO3" s="721" t="s">
        <v>459</v>
      </c>
      <c r="AP3" s="722"/>
    </row>
    <row r="4" spans="1:42" ht="18" customHeight="1">
      <c r="A4" s="851"/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1"/>
      <c r="O4" s="851"/>
      <c r="P4" s="851"/>
      <c r="Q4" s="851"/>
      <c r="R4" s="851"/>
      <c r="S4" s="851"/>
      <c r="T4" s="867" t="s">
        <v>460</v>
      </c>
      <c r="U4" s="890"/>
      <c r="V4" s="891"/>
      <c r="W4" s="890"/>
      <c r="X4" s="892" t="s">
        <v>221</v>
      </c>
      <c r="Y4" s="892" t="s">
        <v>495</v>
      </c>
      <c r="Z4" s="892" t="s">
        <v>496</v>
      </c>
      <c r="AA4" s="892" t="s">
        <v>497</v>
      </c>
      <c r="AB4" s="890"/>
      <c r="AC4" s="890"/>
      <c r="AE4" s="893"/>
      <c r="AF4" s="723" t="s">
        <v>460</v>
      </c>
      <c r="AG4" s="724"/>
      <c r="AH4" s="768"/>
      <c r="AI4" s="725" t="s">
        <v>221</v>
      </c>
      <c r="AJ4" s="725" t="s">
        <v>495</v>
      </c>
      <c r="AK4" s="725" t="s">
        <v>496</v>
      </c>
      <c r="AL4" s="725" t="s">
        <v>497</v>
      </c>
      <c r="AM4" s="725" t="s">
        <v>518</v>
      </c>
      <c r="AN4" s="727"/>
      <c r="AO4" s="727"/>
      <c r="AP4" s="728"/>
    </row>
    <row r="5" spans="1:42" ht="20.149999999999999" customHeight="1">
      <c r="A5" s="851"/>
      <c r="B5" s="851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  <c r="P5" s="772"/>
      <c r="Q5" s="772"/>
      <c r="R5" s="772"/>
      <c r="S5" s="772"/>
      <c r="T5" s="2182" t="s">
        <v>335</v>
      </c>
      <c r="U5" s="2183"/>
      <c r="V5" s="773">
        <v>18</v>
      </c>
      <c r="W5" s="774">
        <v>198</v>
      </c>
      <c r="X5" s="1799">
        <f>SUM(Y5:AA5)</f>
        <v>5761</v>
      </c>
      <c r="Y5" s="774">
        <v>1948</v>
      </c>
      <c r="Z5" s="774">
        <v>1869</v>
      </c>
      <c r="AA5" s="774">
        <v>1944</v>
      </c>
      <c r="AB5" s="774">
        <v>390</v>
      </c>
      <c r="AC5" s="774">
        <v>44</v>
      </c>
      <c r="AE5" s="772"/>
      <c r="AF5" s="2182" t="s">
        <v>335</v>
      </c>
      <c r="AG5" s="2183"/>
      <c r="AH5" s="795" t="s">
        <v>764</v>
      </c>
      <c r="AI5" s="1800">
        <f>SUM(AJ5:AM5)</f>
        <v>4140</v>
      </c>
      <c r="AJ5" s="1503">
        <v>1423</v>
      </c>
      <c r="AK5" s="1503">
        <v>1373</v>
      </c>
      <c r="AL5" s="1503">
        <v>1337</v>
      </c>
      <c r="AM5" s="1503">
        <v>7</v>
      </c>
      <c r="AN5" s="1503">
        <v>316</v>
      </c>
      <c r="AO5" s="1503"/>
      <c r="AP5" s="772">
        <v>61</v>
      </c>
    </row>
    <row r="6" spans="1:42" ht="20.149999999999999" customHeight="1">
      <c r="A6" s="851"/>
      <c r="B6" s="851"/>
      <c r="C6" s="772"/>
      <c r="D6" s="772"/>
      <c r="E6" s="772"/>
      <c r="F6" s="772"/>
      <c r="G6" s="772"/>
      <c r="H6" s="772"/>
      <c r="I6" s="772"/>
      <c r="J6" s="772"/>
      <c r="K6" s="772"/>
      <c r="L6" s="772"/>
      <c r="M6" s="772"/>
      <c r="N6" s="772"/>
      <c r="O6" s="772"/>
      <c r="P6" s="772"/>
      <c r="Q6" s="772"/>
      <c r="R6" s="772"/>
      <c r="S6" s="772"/>
      <c r="T6" s="2184" t="s">
        <v>336</v>
      </c>
      <c r="U6" s="2185"/>
      <c r="V6" s="773">
        <v>18</v>
      </c>
      <c r="W6" s="774">
        <v>190</v>
      </c>
      <c r="X6" s="1799">
        <f t="shared" ref="X6:X9" si="0">SUM(Y6:AA6)</f>
        <v>5705</v>
      </c>
      <c r="Y6" s="774">
        <v>1894</v>
      </c>
      <c r="Z6" s="774">
        <v>1945</v>
      </c>
      <c r="AA6" s="774">
        <v>1866</v>
      </c>
      <c r="AB6" s="774">
        <v>387</v>
      </c>
      <c r="AC6" s="774">
        <v>43</v>
      </c>
      <c r="AE6" s="729"/>
      <c r="AF6" s="2189" t="s">
        <v>336</v>
      </c>
      <c r="AG6" s="2185"/>
      <c r="AH6" s="795" t="s">
        <v>764</v>
      </c>
      <c r="AI6" s="1800">
        <f t="shared" ref="AI6:AI9" si="1">SUM(AJ6:AM6)</f>
        <v>4083</v>
      </c>
      <c r="AJ6" s="1503">
        <v>1368</v>
      </c>
      <c r="AK6" s="1503">
        <v>1373</v>
      </c>
      <c r="AL6" s="1503">
        <v>1331</v>
      </c>
      <c r="AM6" s="1503">
        <v>11</v>
      </c>
      <c r="AN6" s="1503">
        <v>317</v>
      </c>
      <c r="AO6" s="1503"/>
      <c r="AP6" s="729">
        <v>60</v>
      </c>
    </row>
    <row r="7" spans="1:42" ht="20.149999999999999" customHeight="1">
      <c r="A7" s="851"/>
      <c r="B7" s="851"/>
      <c r="C7" s="772"/>
      <c r="D7" s="772"/>
      <c r="E7" s="772"/>
      <c r="F7" s="772"/>
      <c r="G7" s="772"/>
      <c r="H7" s="772"/>
      <c r="I7" s="772"/>
      <c r="J7" s="772"/>
      <c r="K7" s="772"/>
      <c r="L7" s="772"/>
      <c r="M7" s="772"/>
      <c r="N7" s="772"/>
      <c r="O7" s="772"/>
      <c r="P7" s="772"/>
      <c r="Q7" s="772"/>
      <c r="R7" s="772"/>
      <c r="S7" s="772"/>
      <c r="T7" s="2184" t="s">
        <v>343</v>
      </c>
      <c r="U7" s="2185"/>
      <c r="V7" s="773">
        <v>18</v>
      </c>
      <c r="W7" s="774">
        <v>192</v>
      </c>
      <c r="X7" s="1799">
        <f t="shared" si="0"/>
        <v>5668</v>
      </c>
      <c r="Y7" s="774">
        <v>1830</v>
      </c>
      <c r="Z7" s="774">
        <v>1894</v>
      </c>
      <c r="AA7" s="774">
        <v>1944</v>
      </c>
      <c r="AB7" s="774">
        <v>380</v>
      </c>
      <c r="AC7" s="774">
        <v>43</v>
      </c>
      <c r="AE7" s="729"/>
      <c r="AF7" s="2189" t="s">
        <v>343</v>
      </c>
      <c r="AG7" s="2185"/>
      <c r="AH7" s="795" t="s">
        <v>764</v>
      </c>
      <c r="AI7" s="1800">
        <f t="shared" si="1"/>
        <v>3995</v>
      </c>
      <c r="AJ7" s="1503">
        <v>1328</v>
      </c>
      <c r="AK7" s="1503">
        <v>1319</v>
      </c>
      <c r="AL7" s="1503">
        <v>1340</v>
      </c>
      <c r="AM7" s="1503">
        <v>8</v>
      </c>
      <c r="AN7" s="1503">
        <v>318</v>
      </c>
      <c r="AO7" s="1503"/>
      <c r="AP7" s="729">
        <v>61</v>
      </c>
    </row>
    <row r="8" spans="1:42" ht="20.149999999999999" customHeight="1">
      <c r="A8" s="851"/>
      <c r="B8" s="851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2"/>
      <c r="T8" s="2208" t="s">
        <v>867</v>
      </c>
      <c r="U8" s="2209"/>
      <c r="V8" s="773">
        <v>18</v>
      </c>
      <c r="W8" s="774">
        <v>192</v>
      </c>
      <c r="X8" s="1799">
        <f t="shared" si="0"/>
        <v>5634</v>
      </c>
      <c r="Y8" s="774">
        <v>1910</v>
      </c>
      <c r="Z8" s="774">
        <v>1826</v>
      </c>
      <c r="AA8" s="774">
        <v>1898</v>
      </c>
      <c r="AB8" s="774">
        <v>381</v>
      </c>
      <c r="AC8" s="774">
        <v>42</v>
      </c>
      <c r="AD8" s="1582"/>
      <c r="AE8" s="729"/>
      <c r="AF8" s="2181" t="s">
        <v>869</v>
      </c>
      <c r="AG8" s="2212"/>
      <c r="AH8" s="1601" t="s">
        <v>871</v>
      </c>
      <c r="AI8" s="1800">
        <f t="shared" si="1"/>
        <v>3977</v>
      </c>
      <c r="AJ8" s="1503">
        <v>1397</v>
      </c>
      <c r="AK8" s="1503">
        <v>1280</v>
      </c>
      <c r="AL8" s="1503">
        <v>1296</v>
      </c>
      <c r="AM8" s="1503">
        <v>4</v>
      </c>
      <c r="AN8" s="1503">
        <v>316</v>
      </c>
      <c r="AO8" s="1503"/>
      <c r="AP8" s="1503">
        <v>61</v>
      </c>
    </row>
    <row r="9" spans="1:42" ht="20.149999999999999" customHeight="1" thickBot="1">
      <c r="A9" s="918"/>
      <c r="B9" s="918"/>
      <c r="C9" s="739"/>
      <c r="D9" s="739"/>
      <c r="E9" s="739"/>
      <c r="F9" s="739"/>
      <c r="G9" s="739"/>
      <c r="H9" s="739"/>
      <c r="I9" s="739"/>
      <c r="J9" s="739"/>
      <c r="K9" s="739"/>
      <c r="L9" s="739"/>
      <c r="M9" s="739"/>
      <c r="N9" s="739"/>
      <c r="O9" s="739"/>
      <c r="P9" s="739"/>
      <c r="Q9" s="739"/>
      <c r="R9" s="739"/>
      <c r="S9" s="739"/>
      <c r="T9" s="2210" t="s">
        <v>868</v>
      </c>
      <c r="U9" s="2211"/>
      <c r="V9" s="1400">
        <v>18</v>
      </c>
      <c r="W9" s="874">
        <v>198</v>
      </c>
      <c r="X9" s="1799">
        <f t="shared" si="0"/>
        <v>5787</v>
      </c>
      <c r="Y9" s="874">
        <v>2030</v>
      </c>
      <c r="Z9" s="874">
        <v>1926</v>
      </c>
      <c r="AA9" s="874">
        <v>1831</v>
      </c>
      <c r="AB9" s="874">
        <v>396</v>
      </c>
      <c r="AC9" s="874">
        <v>43</v>
      </c>
      <c r="AD9" s="874"/>
      <c r="AE9" s="730"/>
      <c r="AF9" s="2187" t="s">
        <v>868</v>
      </c>
      <c r="AG9" s="2187"/>
      <c r="AH9" s="1516" t="s">
        <v>870</v>
      </c>
      <c r="AI9" s="1800">
        <f t="shared" si="1"/>
        <v>4012</v>
      </c>
      <c r="AJ9" s="874">
        <v>1408</v>
      </c>
      <c r="AK9" s="874">
        <v>1358</v>
      </c>
      <c r="AL9" s="771">
        <v>1243</v>
      </c>
      <c r="AM9" s="771">
        <v>3</v>
      </c>
      <c r="AN9" s="771">
        <v>315</v>
      </c>
      <c r="AO9" s="771"/>
      <c r="AP9" s="730">
        <v>61</v>
      </c>
    </row>
    <row r="10" spans="1:42" ht="10" customHeight="1">
      <c r="A10" s="851"/>
      <c r="B10" s="851"/>
      <c r="C10" s="896"/>
      <c r="D10" s="896"/>
      <c r="E10" s="896"/>
      <c r="F10" s="896"/>
      <c r="G10" s="896"/>
      <c r="H10" s="896"/>
      <c r="I10" s="896"/>
      <c r="J10" s="896"/>
      <c r="K10" s="896"/>
      <c r="L10" s="896"/>
      <c r="M10" s="896"/>
      <c r="N10" s="896"/>
      <c r="O10" s="896"/>
      <c r="P10" s="896"/>
      <c r="Q10" s="896"/>
      <c r="R10" s="896"/>
      <c r="S10" s="896"/>
      <c r="T10" s="873"/>
      <c r="U10" s="894"/>
      <c r="V10" s="895"/>
      <c r="W10" s="896"/>
      <c r="X10" s="897"/>
      <c r="Y10" s="897"/>
      <c r="Z10" s="897"/>
      <c r="AA10" s="897"/>
      <c r="AB10" s="897"/>
      <c r="AC10" s="897"/>
      <c r="AD10" s="897"/>
      <c r="AE10" s="896"/>
      <c r="AF10" s="731" t="s">
        <v>519</v>
      </c>
      <c r="AG10" s="731"/>
      <c r="AH10" s="731"/>
      <c r="AI10" s="731"/>
      <c r="AJ10" s="731"/>
      <c r="AK10" s="731"/>
      <c r="AL10" s="731"/>
      <c r="AM10" s="731"/>
      <c r="AN10" s="731"/>
      <c r="AO10" s="731"/>
      <c r="AP10" s="799" t="s">
        <v>520</v>
      </c>
    </row>
    <row r="11" spans="1:42" ht="20.149999999999999" customHeight="1">
      <c r="A11" s="851"/>
      <c r="B11" s="851"/>
      <c r="C11" s="772"/>
      <c r="D11" s="772"/>
      <c r="E11" s="772"/>
      <c r="F11" s="772"/>
      <c r="G11" s="772"/>
      <c r="H11" s="772"/>
      <c r="I11" s="772"/>
      <c r="J11" s="772"/>
      <c r="K11" s="772"/>
      <c r="L11" s="772"/>
      <c r="M11" s="772"/>
      <c r="N11" s="772"/>
      <c r="O11" s="772"/>
      <c r="P11" s="772"/>
      <c r="Q11" s="772"/>
      <c r="R11" s="772"/>
      <c r="S11" s="772"/>
      <c r="T11" s="873" t="s">
        <v>18</v>
      </c>
      <c r="U11" s="894" t="s">
        <v>498</v>
      </c>
      <c r="V11" s="769"/>
      <c r="W11" s="772"/>
      <c r="X11" s="729"/>
      <c r="Y11" s="729"/>
      <c r="Z11" s="729"/>
      <c r="AA11" s="729"/>
      <c r="AB11" s="729"/>
      <c r="AC11" s="729"/>
      <c r="AD11" s="729"/>
      <c r="AE11" s="729"/>
      <c r="AF11" s="264" t="s">
        <v>521</v>
      </c>
      <c r="AG11" s="733"/>
      <c r="AH11" s="733"/>
      <c r="AI11" s="733"/>
      <c r="AJ11" s="733"/>
      <c r="AK11" s="733"/>
      <c r="AL11" s="733"/>
      <c r="AM11" s="733"/>
      <c r="AN11" s="733"/>
      <c r="AO11" s="733"/>
      <c r="AP11" s="733"/>
    </row>
    <row r="12" spans="1:42" ht="20.149999999999999" customHeight="1">
      <c r="A12" s="851"/>
      <c r="B12" s="851"/>
      <c r="C12" s="772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  <c r="Q12" s="772"/>
      <c r="R12" s="772"/>
      <c r="S12" s="772"/>
      <c r="T12" s="873"/>
      <c r="U12" s="894" t="s">
        <v>499</v>
      </c>
      <c r="V12" s="769"/>
      <c r="W12" s="772"/>
      <c r="X12" s="729"/>
      <c r="Y12" s="729"/>
      <c r="Z12" s="729"/>
      <c r="AA12" s="729"/>
      <c r="AB12" s="729"/>
      <c r="AC12" s="729"/>
      <c r="AD12" s="729"/>
      <c r="AE12" s="729"/>
      <c r="AF12" s="772"/>
      <c r="AG12" s="718"/>
      <c r="AH12" s="718"/>
    </row>
    <row r="13" spans="1:42" ht="20.149999999999999" customHeight="1">
      <c r="A13" s="851"/>
      <c r="B13" s="851"/>
      <c r="C13" s="772"/>
      <c r="D13" s="772"/>
      <c r="E13" s="772"/>
      <c r="F13" s="772"/>
      <c r="G13" s="772"/>
      <c r="H13" s="772"/>
      <c r="I13" s="772"/>
      <c r="J13" s="772"/>
      <c r="K13" s="772"/>
      <c r="L13" s="772"/>
      <c r="M13" s="772"/>
      <c r="N13" s="772"/>
      <c r="O13" s="772"/>
      <c r="P13" s="772"/>
      <c r="Q13" s="772"/>
      <c r="R13" s="772"/>
      <c r="S13" s="772"/>
      <c r="T13" s="873"/>
      <c r="U13" s="894" t="s">
        <v>500</v>
      </c>
      <c r="V13" s="769"/>
      <c r="W13" s="772"/>
      <c r="X13" s="729"/>
      <c r="Y13" s="729"/>
      <c r="Z13" s="729"/>
      <c r="AA13" s="729"/>
      <c r="AB13" s="729"/>
      <c r="AC13" s="729"/>
      <c r="AD13" s="729"/>
      <c r="AE13" s="729"/>
      <c r="AF13" s="772"/>
      <c r="AG13" s="718"/>
      <c r="AH13" s="718"/>
    </row>
    <row r="14" spans="1:42" ht="20.149999999999999" customHeight="1">
      <c r="A14" s="851"/>
      <c r="B14" s="851"/>
      <c r="C14" s="772"/>
      <c r="D14" s="772"/>
      <c r="E14" s="772"/>
      <c r="F14" s="772"/>
      <c r="G14" s="772"/>
      <c r="H14" s="772"/>
      <c r="I14" s="772"/>
      <c r="J14" s="772"/>
      <c r="K14" s="772"/>
      <c r="L14" s="772"/>
      <c r="M14" s="772"/>
      <c r="N14" s="772"/>
      <c r="O14" s="772"/>
      <c r="P14" s="772"/>
      <c r="Q14" s="772"/>
      <c r="R14" s="772"/>
      <c r="S14" s="772"/>
      <c r="T14" s="873"/>
      <c r="U14" s="894" t="s">
        <v>501</v>
      </c>
      <c r="V14" s="769"/>
      <c r="W14" s="772"/>
      <c r="X14" s="729"/>
      <c r="Y14" s="729"/>
      <c r="Z14" s="729"/>
      <c r="AA14" s="729"/>
      <c r="AB14" s="729"/>
      <c r="AC14" s="729"/>
      <c r="AD14" s="729"/>
      <c r="AE14" s="729"/>
      <c r="AF14" s="772"/>
      <c r="AG14" s="718"/>
      <c r="AH14" s="718"/>
    </row>
    <row r="15" spans="1:42" ht="20.149999999999999" customHeight="1">
      <c r="A15" s="851"/>
      <c r="B15" s="851"/>
      <c r="C15" s="772"/>
      <c r="D15" s="772"/>
      <c r="E15" s="772"/>
      <c r="F15" s="772"/>
      <c r="G15" s="772"/>
      <c r="H15" s="772"/>
      <c r="I15" s="772"/>
      <c r="J15" s="772"/>
      <c r="K15" s="772"/>
      <c r="L15" s="772"/>
      <c r="M15" s="772"/>
      <c r="N15" s="772"/>
      <c r="O15" s="772"/>
      <c r="P15" s="772"/>
      <c r="Q15" s="772"/>
      <c r="R15" s="772"/>
      <c r="S15" s="772"/>
      <c r="T15" s="873" t="s">
        <v>19</v>
      </c>
      <c r="U15" s="894" t="s">
        <v>489</v>
      </c>
      <c r="V15" s="769"/>
      <c r="W15" s="772"/>
      <c r="X15" s="729"/>
      <c r="Y15" s="729"/>
      <c r="Z15" s="729"/>
      <c r="AA15" s="729"/>
      <c r="AB15" s="729"/>
      <c r="AC15" s="729"/>
      <c r="AD15" s="729"/>
      <c r="AE15" s="729"/>
      <c r="AF15" s="772"/>
      <c r="AG15" s="718"/>
      <c r="AH15" s="718"/>
    </row>
    <row r="16" spans="1:42" ht="20.149999999999999" customHeight="1">
      <c r="A16" s="851"/>
      <c r="B16" s="851"/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2"/>
      <c r="O16" s="772"/>
      <c r="P16" s="772"/>
      <c r="Q16" s="772"/>
      <c r="R16" s="772"/>
      <c r="S16" s="772"/>
      <c r="T16" s="873"/>
      <c r="U16" s="894" t="s">
        <v>502</v>
      </c>
      <c r="V16" s="769"/>
      <c r="W16" s="772"/>
      <c r="X16" s="729"/>
      <c r="Y16" s="729"/>
      <c r="Z16" s="729"/>
      <c r="AA16" s="729"/>
      <c r="AB16" s="729"/>
      <c r="AC16" s="729"/>
      <c r="AD16" s="729"/>
      <c r="AE16" s="729"/>
      <c r="AF16" s="772"/>
      <c r="AG16" s="718"/>
      <c r="AH16" s="718"/>
    </row>
    <row r="17" spans="1:46" s="278" customFormat="1" ht="20.149999999999999" customHeight="1">
      <c r="A17" s="919"/>
      <c r="B17" s="919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  <c r="R17" s="777"/>
      <c r="S17" s="777"/>
      <c r="T17" s="912"/>
      <c r="U17" s="898" t="s">
        <v>503</v>
      </c>
      <c r="V17" s="899"/>
      <c r="W17" s="777"/>
      <c r="X17" s="900"/>
      <c r="Y17" s="900"/>
      <c r="Z17" s="900"/>
      <c r="AA17" s="900"/>
      <c r="AB17" s="900"/>
      <c r="AC17" s="900"/>
      <c r="AD17" s="900"/>
      <c r="AE17" s="900"/>
      <c r="AF17" s="777"/>
      <c r="AG17" s="778"/>
      <c r="AH17" s="778"/>
    </row>
    <row r="18" spans="1:46" ht="20.149999999999999" customHeight="1">
      <c r="A18" s="851"/>
      <c r="B18" s="851"/>
      <c r="C18" s="772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N18" s="772"/>
      <c r="O18" s="772"/>
      <c r="P18" s="772"/>
      <c r="Q18" s="772"/>
      <c r="R18" s="772"/>
      <c r="S18" s="772"/>
      <c r="T18" s="873" t="s">
        <v>20</v>
      </c>
      <c r="U18" s="894" t="s">
        <v>504</v>
      </c>
      <c r="V18" s="769"/>
      <c r="W18" s="772"/>
      <c r="X18" s="729"/>
      <c r="Y18" s="729"/>
      <c r="Z18" s="729"/>
      <c r="AA18" s="729"/>
      <c r="AB18" s="729"/>
      <c r="AC18" s="729"/>
      <c r="AD18" s="729"/>
      <c r="AE18" s="729"/>
      <c r="AF18" s="772"/>
      <c r="AG18" s="718"/>
      <c r="AH18" s="718"/>
    </row>
    <row r="19" spans="1:46" ht="20.149999999999999" customHeight="1">
      <c r="A19" s="851"/>
      <c r="B19" s="851"/>
      <c r="C19" s="772"/>
      <c r="D19" s="772"/>
      <c r="E19" s="772"/>
      <c r="F19" s="772"/>
      <c r="G19" s="772"/>
      <c r="H19" s="772"/>
      <c r="I19" s="772"/>
      <c r="J19" s="772"/>
      <c r="K19" s="772"/>
      <c r="L19" s="772"/>
      <c r="M19" s="772"/>
      <c r="N19" s="772"/>
      <c r="O19" s="772"/>
      <c r="P19" s="772"/>
      <c r="Q19" s="772"/>
      <c r="R19" s="772"/>
      <c r="S19" s="772"/>
      <c r="T19" s="873" t="s">
        <v>21</v>
      </c>
      <c r="U19" s="894" t="s">
        <v>505</v>
      </c>
      <c r="V19" s="769"/>
      <c r="W19" s="772"/>
      <c r="X19" s="729"/>
      <c r="Y19" s="729"/>
      <c r="Z19" s="729"/>
      <c r="AA19" s="729"/>
      <c r="AB19" s="729"/>
      <c r="AC19" s="729"/>
      <c r="AD19" s="729"/>
      <c r="AE19" s="729"/>
      <c r="AF19" s="772"/>
      <c r="AG19" s="718"/>
      <c r="AH19" s="718"/>
    </row>
    <row r="20" spans="1:46" ht="20.149999999999999" customHeight="1">
      <c r="A20" s="851"/>
      <c r="B20" s="851"/>
      <c r="C20" s="772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N20" s="772"/>
      <c r="O20" s="772"/>
      <c r="P20" s="772"/>
      <c r="Q20" s="772"/>
      <c r="R20" s="772"/>
      <c r="S20" s="772"/>
      <c r="T20" s="873"/>
      <c r="U20" s="894" t="s">
        <v>490</v>
      </c>
      <c r="V20" s="769"/>
      <c r="W20" s="772"/>
      <c r="X20" s="729"/>
      <c r="Y20" s="729"/>
      <c r="Z20" s="729"/>
      <c r="AA20" s="729"/>
      <c r="AB20" s="729"/>
      <c r="AC20" s="729"/>
      <c r="AD20" s="729"/>
      <c r="AE20" s="729"/>
      <c r="AF20" s="772"/>
      <c r="AG20" s="718"/>
      <c r="AH20" s="718"/>
    </row>
    <row r="21" spans="1:46" ht="20.149999999999999" customHeight="1">
      <c r="A21" s="851"/>
      <c r="B21" s="851"/>
      <c r="C21" s="772"/>
      <c r="D21" s="772"/>
      <c r="E21" s="772"/>
      <c r="F21" s="772"/>
      <c r="G21" s="772"/>
      <c r="H21" s="772"/>
      <c r="I21" s="772"/>
      <c r="J21" s="772"/>
      <c r="K21" s="772"/>
      <c r="L21" s="772"/>
      <c r="M21" s="772"/>
      <c r="N21" s="772"/>
      <c r="O21" s="772"/>
      <c r="P21" s="772"/>
      <c r="Q21" s="772"/>
      <c r="R21" s="772"/>
      <c r="S21" s="772"/>
      <c r="T21" s="873" t="s">
        <v>22</v>
      </c>
      <c r="U21" s="894" t="s">
        <v>506</v>
      </c>
      <c r="V21" s="769"/>
      <c r="W21" s="772"/>
      <c r="X21" s="729"/>
      <c r="Y21" s="729"/>
      <c r="Z21" s="729"/>
      <c r="AA21" s="729"/>
      <c r="AB21" s="729"/>
      <c r="AC21" s="729"/>
      <c r="AD21" s="729"/>
      <c r="AE21" s="729"/>
      <c r="AF21" s="772"/>
      <c r="AG21" s="718"/>
      <c r="AH21" s="718"/>
      <c r="AI21" s="1556"/>
      <c r="AJ21" s="1556"/>
      <c r="AK21" s="1556"/>
      <c r="AL21" s="1556"/>
      <c r="AM21" s="1556"/>
      <c r="AN21" s="1556"/>
      <c r="AO21" s="1556"/>
      <c r="AP21" s="1556"/>
      <c r="AQ21" s="1556"/>
      <c r="AR21" s="1556"/>
      <c r="AS21" s="300"/>
      <c r="AT21" s="300"/>
    </row>
    <row r="22" spans="1:46" ht="20.149999999999999" customHeight="1">
      <c r="A22" s="851"/>
      <c r="B22" s="851"/>
      <c r="C22" s="772"/>
      <c r="D22" s="772"/>
      <c r="E22" s="772"/>
      <c r="F22" s="772"/>
      <c r="G22" s="772"/>
      <c r="H22" s="772"/>
      <c r="I22" s="772"/>
      <c r="J22" s="772"/>
      <c r="K22" s="772"/>
      <c r="L22" s="772"/>
      <c r="M22" s="772"/>
      <c r="N22" s="772"/>
      <c r="O22" s="772"/>
      <c r="P22" s="772"/>
      <c r="R22" s="1286" t="s">
        <v>1005</v>
      </c>
      <c r="S22" s="1286"/>
      <c r="T22" s="873" t="s">
        <v>23</v>
      </c>
      <c r="U22" s="894" t="s">
        <v>507</v>
      </c>
      <c r="V22" s="769"/>
      <c r="W22" s="772"/>
      <c r="X22" s="729"/>
      <c r="Y22" s="729"/>
      <c r="Z22" s="729"/>
      <c r="AA22" s="729"/>
      <c r="AB22" s="729"/>
      <c r="AC22" s="729"/>
      <c r="AD22" s="729"/>
      <c r="AE22" s="729"/>
      <c r="AF22" s="772"/>
      <c r="AG22" s="718"/>
      <c r="AH22" s="718"/>
      <c r="AI22" s="1556"/>
      <c r="AJ22" s="1556"/>
      <c r="AK22" s="1556"/>
      <c r="AL22" s="1556"/>
      <c r="AM22" s="1556"/>
      <c r="AN22" s="1556"/>
      <c r="AO22" s="1556"/>
      <c r="AP22" s="1556"/>
      <c r="AQ22" s="1556"/>
      <c r="AR22" s="1556"/>
      <c r="AS22" s="300"/>
      <c r="AT22" s="300"/>
    </row>
    <row r="23" spans="1:46" ht="27.75" customHeight="1">
      <c r="A23" s="851"/>
      <c r="B23" s="851"/>
      <c r="C23" s="772"/>
      <c r="D23" s="772"/>
      <c r="E23" s="772"/>
      <c r="F23" s="772"/>
      <c r="G23" s="772"/>
      <c r="H23" s="772"/>
      <c r="I23" s="772"/>
      <c r="J23" s="772"/>
      <c r="K23" s="772"/>
      <c r="L23" s="772"/>
      <c r="M23" s="772"/>
      <c r="N23" s="772"/>
      <c r="O23" s="772"/>
      <c r="P23" s="772"/>
      <c r="Q23" s="772"/>
      <c r="R23" s="772"/>
      <c r="S23" s="772"/>
      <c r="T23" s="873" t="s">
        <v>26</v>
      </c>
      <c r="U23" s="894" t="s">
        <v>491</v>
      </c>
      <c r="V23" s="769"/>
      <c r="W23" s="772"/>
      <c r="X23" s="729"/>
      <c r="Y23" s="729"/>
      <c r="Z23" s="729"/>
      <c r="AA23" s="729"/>
      <c r="AB23" s="729"/>
      <c r="AC23" s="729"/>
      <c r="AD23" s="729"/>
      <c r="AE23" s="729"/>
      <c r="AF23" s="772"/>
      <c r="AG23" s="718"/>
      <c r="AH23" s="718"/>
      <c r="AI23" s="774"/>
      <c r="AJ23" s="774"/>
      <c r="AK23" s="774"/>
      <c r="AL23" s="774"/>
      <c r="AM23" s="774"/>
      <c r="AN23" s="774"/>
      <c r="AO23" s="774"/>
      <c r="AP23" s="774"/>
      <c r="AQ23" s="774"/>
      <c r="AR23" s="774"/>
      <c r="AS23" s="300"/>
      <c r="AT23" s="300"/>
    </row>
    <row r="24" spans="1:46" ht="20.149999999999999" customHeight="1">
      <c r="A24" s="851"/>
      <c r="B24" s="851"/>
      <c r="C24" s="772"/>
      <c r="D24" s="772"/>
      <c r="E24" s="772"/>
      <c r="F24" s="772"/>
      <c r="G24" s="772"/>
      <c r="H24" s="772"/>
      <c r="I24" s="772"/>
      <c r="J24" s="772"/>
      <c r="K24" s="772"/>
      <c r="L24" s="772"/>
      <c r="M24" s="772"/>
      <c r="N24" s="772"/>
      <c r="O24" s="772"/>
      <c r="P24" s="772"/>
      <c r="Q24" s="772"/>
      <c r="R24" s="772"/>
      <c r="S24" s="772"/>
      <c r="T24" s="873" t="s">
        <v>24</v>
      </c>
      <c r="U24" s="894" t="s">
        <v>492</v>
      </c>
      <c r="V24" s="769"/>
      <c r="W24" s="772"/>
      <c r="X24" s="729"/>
      <c r="Y24" s="729"/>
      <c r="Z24" s="729"/>
      <c r="AA24" s="729"/>
      <c r="AB24" s="729"/>
      <c r="AC24" s="729"/>
      <c r="AD24" s="729"/>
      <c r="AE24" s="729"/>
      <c r="AF24" s="772"/>
      <c r="AG24" s="718"/>
      <c r="AH24" s="718"/>
      <c r="AI24" s="774"/>
      <c r="AJ24" s="774"/>
      <c r="AK24" s="774"/>
      <c r="AL24" s="774"/>
      <c r="AM24" s="774"/>
      <c r="AN24" s="774"/>
      <c r="AO24" s="774"/>
      <c r="AP24" s="774"/>
      <c r="AQ24" s="774"/>
      <c r="AR24" s="774"/>
      <c r="AS24" s="300"/>
      <c r="AT24" s="300"/>
    </row>
    <row r="25" spans="1:46" ht="20.149999999999999" customHeight="1" thickBot="1">
      <c r="A25" s="851"/>
      <c r="B25" s="851"/>
      <c r="C25" s="772"/>
      <c r="D25" s="772"/>
      <c r="E25" s="772"/>
      <c r="F25" s="772"/>
      <c r="G25" s="772"/>
      <c r="H25" s="772"/>
      <c r="I25" s="772"/>
      <c r="J25" s="772"/>
      <c r="K25" s="772"/>
      <c r="L25" s="772"/>
      <c r="M25" s="772"/>
      <c r="N25" s="772"/>
      <c r="O25" s="772"/>
      <c r="P25" s="772"/>
      <c r="Q25" s="772"/>
      <c r="R25" s="772"/>
      <c r="S25" s="772"/>
      <c r="T25" s="873" t="s">
        <v>25</v>
      </c>
      <c r="U25" s="894" t="s">
        <v>508</v>
      </c>
      <c r="V25" s="769"/>
      <c r="W25" s="772"/>
      <c r="X25" s="729"/>
      <c r="Y25" s="729"/>
      <c r="Z25" s="729"/>
      <c r="AA25" s="729"/>
      <c r="AB25" s="729"/>
      <c r="AC25" s="729"/>
      <c r="AD25" s="729"/>
      <c r="AE25" s="729"/>
      <c r="AF25" s="772"/>
      <c r="AG25" s="718"/>
      <c r="AH25" s="718"/>
      <c r="AI25" s="774"/>
      <c r="AJ25" s="774"/>
      <c r="AK25" s="774"/>
      <c r="AL25" s="774"/>
      <c r="AM25" s="774"/>
      <c r="AN25" s="774"/>
      <c r="AO25" s="774"/>
      <c r="AP25" s="774"/>
      <c r="AQ25" s="774"/>
      <c r="AR25" s="774"/>
      <c r="AS25" s="300"/>
      <c r="AT25" s="300"/>
    </row>
    <row r="26" spans="1:46" ht="17.25" customHeight="1">
      <c r="A26" s="735"/>
      <c r="B26" s="735"/>
      <c r="C26" s="735"/>
      <c r="D26" s="735"/>
      <c r="E26" s="735"/>
      <c r="F26" s="735"/>
      <c r="G26" s="735"/>
      <c r="H26" s="735"/>
      <c r="I26" s="735"/>
      <c r="J26" s="735"/>
      <c r="K26" s="735"/>
      <c r="L26" s="735"/>
      <c r="M26" s="735"/>
      <c r="N26" s="735"/>
      <c r="O26" s="735"/>
      <c r="P26" s="735"/>
      <c r="Q26" s="735"/>
      <c r="R26" s="735"/>
      <c r="S26" s="735"/>
      <c r="T26" s="731" t="s">
        <v>509</v>
      </c>
      <c r="U26" s="732"/>
      <c r="V26" s="732"/>
      <c r="W26" s="732"/>
      <c r="X26" s="732"/>
      <c r="Y26" s="732"/>
      <c r="Z26" s="732"/>
      <c r="AA26" s="732"/>
      <c r="AB26" s="732"/>
      <c r="AC26" s="732"/>
      <c r="AD26" s="732"/>
      <c r="AE26" s="732" t="s">
        <v>488</v>
      </c>
      <c r="AF26" s="735"/>
      <c r="AG26" s="733"/>
      <c r="AH26" s="734"/>
      <c r="AI26" s="774"/>
      <c r="AJ26" s="774"/>
      <c r="AK26" s="774"/>
      <c r="AL26" s="774"/>
      <c r="AM26" s="774"/>
      <c r="AN26" s="774"/>
      <c r="AO26" s="774"/>
      <c r="AP26" s="774"/>
      <c r="AQ26" s="774"/>
      <c r="AR26" s="774"/>
      <c r="AS26" s="300"/>
      <c r="AT26" s="300"/>
    </row>
    <row r="27" spans="1:46" ht="17.25" customHeight="1">
      <c r="A27" s="735"/>
      <c r="B27" s="735"/>
      <c r="C27" s="735"/>
      <c r="D27" s="735"/>
      <c r="E27" s="735"/>
      <c r="F27" s="735"/>
      <c r="G27" s="735"/>
      <c r="H27" s="735"/>
      <c r="I27" s="735"/>
      <c r="J27" s="735"/>
      <c r="K27" s="735"/>
      <c r="L27" s="735"/>
      <c r="M27" s="735"/>
      <c r="N27" s="735"/>
      <c r="O27" s="735"/>
      <c r="P27" s="735"/>
      <c r="Q27" s="735"/>
      <c r="R27" s="735"/>
      <c r="S27" s="735"/>
      <c r="T27" s="733"/>
      <c r="U27" s="735"/>
      <c r="V27" s="735"/>
      <c r="W27" s="735"/>
      <c r="X27" s="735"/>
      <c r="Y27" s="735"/>
      <c r="Z27" s="735"/>
      <c r="AA27" s="735"/>
      <c r="AB27" s="735"/>
      <c r="AC27" s="735"/>
      <c r="AD27" s="735"/>
      <c r="AE27" s="735"/>
      <c r="AF27" s="735"/>
      <c r="AG27" s="733"/>
      <c r="AH27" s="734"/>
      <c r="AI27" s="1600"/>
      <c r="AJ27" s="1600"/>
      <c r="AK27" s="770"/>
      <c r="AL27" s="770"/>
      <c r="AM27" s="770"/>
      <c r="AN27" s="770"/>
      <c r="AO27" s="770"/>
      <c r="AP27" s="770"/>
      <c r="AQ27" s="770"/>
      <c r="AR27" s="770"/>
      <c r="AS27" s="300"/>
      <c r="AT27" s="300"/>
    </row>
    <row r="28" spans="1:46" ht="17.25" customHeight="1">
      <c r="A28" s="735"/>
      <c r="B28" s="735"/>
      <c r="C28" s="735"/>
      <c r="D28" s="735"/>
      <c r="E28" s="735"/>
      <c r="F28" s="735"/>
      <c r="G28" s="735"/>
      <c r="H28" s="735"/>
      <c r="I28" s="735"/>
      <c r="J28" s="735"/>
      <c r="K28" s="735"/>
      <c r="L28" s="735"/>
      <c r="M28" s="735"/>
      <c r="N28" s="735"/>
      <c r="O28" s="735"/>
      <c r="P28" s="735"/>
      <c r="Q28" s="735"/>
      <c r="R28" s="735"/>
      <c r="S28" s="735"/>
      <c r="T28" s="733"/>
      <c r="U28" s="735"/>
      <c r="V28" s="735"/>
      <c r="W28" s="735"/>
      <c r="X28" s="735"/>
      <c r="Y28" s="735"/>
      <c r="Z28" s="735"/>
      <c r="AA28" s="735"/>
      <c r="AB28" s="735"/>
      <c r="AC28" s="735"/>
      <c r="AD28" s="735"/>
      <c r="AE28" s="735"/>
      <c r="AF28" s="735"/>
      <c r="AG28" s="733"/>
      <c r="AH28" s="734"/>
      <c r="AI28" s="300"/>
      <c r="AJ28" s="300"/>
      <c r="AK28" s="300"/>
      <c r="AL28" s="300"/>
      <c r="AM28" s="300"/>
      <c r="AN28" s="300"/>
      <c r="AO28" s="300"/>
      <c r="AP28" s="300"/>
      <c r="AQ28" s="300"/>
      <c r="AR28" s="300"/>
      <c r="AS28" s="300"/>
      <c r="AT28" s="300"/>
    </row>
    <row r="29" spans="1:46" ht="16.5">
      <c r="A29" s="920"/>
      <c r="B29" s="920"/>
      <c r="C29" s="920"/>
      <c r="D29" s="920"/>
      <c r="E29" s="920"/>
      <c r="F29" s="920"/>
      <c r="G29" s="920"/>
      <c r="H29" s="920"/>
      <c r="I29" s="920"/>
      <c r="J29" s="920"/>
      <c r="K29" s="920"/>
      <c r="L29" s="920"/>
      <c r="T29" s="913" t="s">
        <v>510</v>
      </c>
      <c r="U29" s="901"/>
      <c r="V29" s="901"/>
      <c r="W29" s="901"/>
      <c r="X29" s="901"/>
      <c r="Y29" s="901"/>
      <c r="Z29" s="901"/>
    </row>
    <row r="30" spans="1:46" ht="14.5" thickBot="1">
      <c r="A30" s="779"/>
      <c r="B30" s="779"/>
      <c r="C30" s="921"/>
      <c r="D30" s="921"/>
      <c r="E30" s="781"/>
      <c r="F30" s="781"/>
      <c r="G30" s="781"/>
      <c r="H30" s="781"/>
      <c r="I30" s="781"/>
      <c r="J30" s="781"/>
      <c r="P30" s="782"/>
      <c r="Q30" s="782"/>
      <c r="T30" s="914"/>
      <c r="U30" s="779"/>
      <c r="V30" s="780"/>
      <c r="W30" s="781"/>
      <c r="X30" s="781"/>
      <c r="Y30" s="781"/>
      <c r="AB30" s="1594"/>
      <c r="AD30" s="782" t="s">
        <v>376</v>
      </c>
    </row>
    <row r="31" spans="1:46" ht="17.5" customHeight="1">
      <c r="A31" s="851"/>
      <c r="B31" s="851"/>
      <c r="C31" s="908"/>
      <c r="D31" s="908"/>
      <c r="E31" s="908"/>
      <c r="F31" s="922"/>
      <c r="G31" s="922"/>
      <c r="H31" s="922"/>
      <c r="I31" s="922"/>
      <c r="J31" s="922"/>
      <c r="K31" s="922"/>
      <c r="L31" s="922"/>
      <c r="M31" s="922"/>
      <c r="N31" s="922"/>
      <c r="O31" s="922"/>
      <c r="P31" s="922"/>
      <c r="Q31" s="922"/>
      <c r="T31" s="860" t="s">
        <v>285</v>
      </c>
      <c r="U31" s="720"/>
      <c r="V31" s="902" t="s">
        <v>511</v>
      </c>
      <c r="W31" s="903" t="s">
        <v>512</v>
      </c>
      <c r="X31" s="903" t="s">
        <v>513</v>
      </c>
      <c r="Y31" s="903" t="s">
        <v>111</v>
      </c>
      <c r="Z31" s="903" t="s">
        <v>514</v>
      </c>
      <c r="AA31" s="903"/>
      <c r="AB31" s="922"/>
      <c r="AC31" s="1595"/>
      <c r="AD31" s="904"/>
    </row>
    <row r="32" spans="1:46" ht="17.5" customHeight="1">
      <c r="A32" s="851"/>
      <c r="B32" s="851"/>
      <c r="C32" s="908"/>
      <c r="D32" s="908"/>
      <c r="E32" s="908"/>
      <c r="F32" s="922"/>
      <c r="G32" s="922"/>
      <c r="H32" s="922"/>
      <c r="I32" s="922"/>
      <c r="J32" s="922"/>
      <c r="K32" s="922"/>
      <c r="L32" s="922"/>
      <c r="M32" s="922"/>
      <c r="N32" s="922"/>
      <c r="O32" s="922"/>
      <c r="P32" s="922"/>
      <c r="Q32" s="922"/>
      <c r="T32" s="867" t="s">
        <v>460</v>
      </c>
      <c r="U32" s="890"/>
      <c r="V32" s="905"/>
      <c r="W32" s="906"/>
      <c r="X32" s="906"/>
      <c r="Y32" s="906"/>
      <c r="Z32" s="906"/>
      <c r="AA32" s="906"/>
      <c r="AB32" s="922"/>
      <c r="AD32" s="907"/>
    </row>
    <row r="33" spans="1:32" ht="20.149999999999999" customHeight="1">
      <c r="A33" s="908"/>
      <c r="B33" s="908"/>
      <c r="C33" s="784"/>
      <c r="D33" s="784"/>
      <c r="E33" s="784"/>
      <c r="F33" s="785"/>
      <c r="G33" s="785"/>
      <c r="H33" s="785"/>
      <c r="I33" s="785"/>
      <c r="J33" s="785"/>
      <c r="K33" s="785"/>
      <c r="L33" s="785"/>
      <c r="M33" s="785"/>
      <c r="N33" s="785"/>
      <c r="O33" s="786"/>
      <c r="P33" s="786"/>
      <c r="Q33" s="786"/>
      <c r="T33" s="915" t="s">
        <v>335</v>
      </c>
      <c r="U33" s="908"/>
      <c r="V33" s="783">
        <v>1745</v>
      </c>
      <c r="W33" s="785">
        <v>1723</v>
      </c>
      <c r="X33" s="785">
        <v>14</v>
      </c>
      <c r="Y33" s="785">
        <v>8</v>
      </c>
      <c r="Z33" s="786">
        <v>98.7</v>
      </c>
      <c r="AA33" s="785"/>
      <c r="AB33" s="1597"/>
      <c r="AC33" s="1598"/>
      <c r="AD33" s="786"/>
    </row>
    <row r="34" spans="1:32" ht="20.149999999999999" customHeight="1">
      <c r="A34" s="908"/>
      <c r="B34" s="908"/>
      <c r="C34" s="784"/>
      <c r="D34" s="784"/>
      <c r="E34" s="784"/>
      <c r="F34" s="785"/>
      <c r="G34" s="785"/>
      <c r="H34" s="785"/>
      <c r="I34" s="785"/>
      <c r="J34" s="785"/>
      <c r="K34" s="785"/>
      <c r="L34" s="785"/>
      <c r="M34" s="785"/>
      <c r="N34" s="785"/>
      <c r="O34" s="786"/>
      <c r="P34" s="786"/>
      <c r="Q34" s="786"/>
      <c r="T34" s="915" t="s">
        <v>336</v>
      </c>
      <c r="U34" s="908"/>
      <c r="V34" s="783">
        <v>1772</v>
      </c>
      <c r="W34" s="785">
        <v>1756</v>
      </c>
      <c r="X34" s="785">
        <v>10</v>
      </c>
      <c r="Y34" s="785">
        <v>6</v>
      </c>
      <c r="Z34" s="786">
        <v>99.1</v>
      </c>
      <c r="AA34" s="785"/>
      <c r="AB34" s="785"/>
      <c r="AD34" s="786"/>
    </row>
    <row r="35" spans="1:32" ht="20.149999999999999" customHeight="1">
      <c r="A35" s="909"/>
      <c r="B35" s="909"/>
      <c r="C35" s="787"/>
      <c r="D35" s="787"/>
      <c r="E35" s="787"/>
      <c r="F35" s="787"/>
      <c r="G35" s="787"/>
      <c r="H35" s="787"/>
      <c r="I35" s="787"/>
      <c r="J35" s="787"/>
      <c r="K35" s="787"/>
      <c r="L35" s="787"/>
      <c r="M35" s="787"/>
      <c r="N35" s="787"/>
      <c r="O35" s="788"/>
      <c r="P35" s="788"/>
      <c r="Q35" s="788"/>
      <c r="T35" s="749" t="s">
        <v>343</v>
      </c>
      <c r="U35" s="910"/>
      <c r="V35" s="787">
        <v>1695</v>
      </c>
      <c r="W35" s="787">
        <v>1684</v>
      </c>
      <c r="X35" s="787">
        <v>4</v>
      </c>
      <c r="Y35" s="787">
        <v>7</v>
      </c>
      <c r="Z35" s="788">
        <v>99.4</v>
      </c>
      <c r="AA35" s="787"/>
      <c r="AB35" s="787"/>
      <c r="AD35" s="788"/>
    </row>
    <row r="36" spans="1:32" ht="20.149999999999999" customHeight="1">
      <c r="A36" s="909"/>
      <c r="B36" s="909"/>
      <c r="C36" s="787"/>
      <c r="D36" s="787"/>
      <c r="E36" s="787"/>
      <c r="F36" s="787"/>
      <c r="G36" s="787"/>
      <c r="H36" s="787"/>
      <c r="I36" s="787"/>
      <c r="J36" s="787"/>
      <c r="K36" s="787"/>
      <c r="L36" s="787"/>
      <c r="M36" s="787"/>
      <c r="N36" s="787"/>
      <c r="O36" s="788"/>
      <c r="P36" s="788"/>
      <c r="Q36" s="788"/>
      <c r="T36" s="749" t="s">
        <v>867</v>
      </c>
      <c r="U36" s="910"/>
      <c r="V36" s="787">
        <v>1754</v>
      </c>
      <c r="W36" s="787">
        <v>1739</v>
      </c>
      <c r="X36" s="787">
        <v>1</v>
      </c>
      <c r="Y36" s="787">
        <v>8</v>
      </c>
      <c r="Z36" s="788">
        <v>99.1</v>
      </c>
      <c r="AA36" s="787"/>
      <c r="AB36" s="787"/>
      <c r="AD36" s="788"/>
    </row>
    <row r="37" spans="1:32" ht="20.149999999999999" customHeight="1" thickBot="1">
      <c r="A37" s="923"/>
      <c r="B37" s="923"/>
      <c r="C37" s="924"/>
      <c r="D37" s="924"/>
      <c r="E37" s="924"/>
      <c r="F37" s="924"/>
      <c r="G37" s="924"/>
      <c r="H37" s="924"/>
      <c r="I37" s="924"/>
      <c r="J37" s="924"/>
      <c r="K37" s="924"/>
      <c r="L37" s="924"/>
      <c r="M37" s="924"/>
      <c r="N37" s="924"/>
      <c r="O37" s="925"/>
      <c r="P37" s="925"/>
      <c r="Q37" s="925"/>
      <c r="T37" s="916" t="s">
        <v>868</v>
      </c>
      <c r="U37" s="911"/>
      <c r="V37" s="789">
        <v>1895</v>
      </c>
      <c r="W37" s="790">
        <v>1882</v>
      </c>
      <c r="X37" s="790">
        <v>2</v>
      </c>
      <c r="Y37" s="790">
        <v>11</v>
      </c>
      <c r="Z37" s="791">
        <v>99.3</v>
      </c>
      <c r="AA37" s="790"/>
      <c r="AB37" s="924"/>
      <c r="AC37" s="1594"/>
      <c r="AD37" s="791"/>
    </row>
    <row r="38" spans="1:32">
      <c r="P38" s="926"/>
      <c r="Q38" s="792"/>
      <c r="AB38" s="1596"/>
      <c r="AD38" s="792" t="s">
        <v>515</v>
      </c>
    </row>
    <row r="41" spans="1:32" ht="16.5">
      <c r="T41" s="741"/>
      <c r="U41" s="741"/>
      <c r="V41" s="741"/>
      <c r="W41" s="741"/>
      <c r="X41" s="741"/>
      <c r="Y41" s="741"/>
      <c r="Z41" s="741"/>
      <c r="AA41" s="741"/>
      <c r="AB41" s="741"/>
      <c r="AC41" s="741"/>
      <c r="AD41" s="741"/>
      <c r="AE41" s="300"/>
      <c r="AF41" s="300"/>
    </row>
    <row r="42" spans="1:32" ht="16.5">
      <c r="T42" s="718"/>
      <c r="U42" s="718"/>
      <c r="V42" s="718"/>
      <c r="W42" s="718"/>
      <c r="X42" s="718"/>
      <c r="Y42" s="718"/>
      <c r="Z42" s="718"/>
      <c r="AA42" s="718"/>
      <c r="AB42" s="718"/>
      <c r="AC42" s="736"/>
      <c r="AD42" s="736"/>
      <c r="AE42" s="300"/>
      <c r="AF42" s="300"/>
    </row>
    <row r="43" spans="1:32">
      <c r="T43" s="851"/>
      <c r="U43" s="851"/>
      <c r="V43" s="1581"/>
      <c r="W43" s="1581"/>
      <c r="X43" s="1581"/>
      <c r="Y43" s="1581"/>
      <c r="Z43" s="1581"/>
      <c r="AA43" s="1581"/>
      <c r="AB43" s="1581"/>
      <c r="AC43" s="1581"/>
      <c r="AD43" s="1581"/>
      <c r="AE43" s="300"/>
      <c r="AF43" s="300"/>
    </row>
    <row r="44" spans="1:32">
      <c r="Q44" s="927"/>
      <c r="R44" s="1286" t="s">
        <v>1004</v>
      </c>
      <c r="S44" s="1286"/>
      <c r="T44" s="852"/>
      <c r="U44" s="852"/>
      <c r="V44" s="1581"/>
      <c r="W44" s="1581"/>
      <c r="X44" s="1581"/>
      <c r="Y44" s="1581"/>
      <c r="Z44" s="1581"/>
      <c r="AA44" s="1581"/>
      <c r="AB44" s="1581"/>
      <c r="AC44" s="1581"/>
      <c r="AD44" s="1581"/>
      <c r="AE44" s="300"/>
      <c r="AF44" s="300"/>
    </row>
    <row r="45" spans="1:32" ht="13.5">
      <c r="T45" s="2184"/>
      <c r="U45" s="2184"/>
      <c r="V45" s="796"/>
      <c r="W45" s="772"/>
      <c r="X45" s="772"/>
      <c r="Y45" s="772"/>
      <c r="Z45" s="772"/>
      <c r="AA45" s="772"/>
      <c r="AB45" s="772"/>
      <c r="AC45" s="772"/>
      <c r="AD45" s="772"/>
      <c r="AE45" s="300"/>
      <c r="AF45" s="300"/>
    </row>
    <row r="46" spans="1:32" ht="13.5">
      <c r="T46" s="2184"/>
      <c r="U46" s="2184"/>
      <c r="V46" s="796"/>
      <c r="W46" s="772"/>
      <c r="X46" s="772"/>
      <c r="Y46" s="772"/>
      <c r="Z46" s="772"/>
      <c r="AA46" s="772"/>
      <c r="AB46" s="772"/>
      <c r="AC46" s="772"/>
      <c r="AD46" s="772"/>
      <c r="AE46" s="300"/>
      <c r="AF46" s="300"/>
    </row>
    <row r="47" spans="1:32" ht="13.5">
      <c r="T47" s="2184"/>
      <c r="U47" s="2184"/>
      <c r="V47" s="796"/>
      <c r="W47" s="772"/>
      <c r="X47" s="772"/>
      <c r="Y47" s="772"/>
      <c r="Z47" s="772"/>
      <c r="AA47" s="772"/>
      <c r="AB47" s="772"/>
      <c r="AC47" s="772"/>
      <c r="AD47" s="772"/>
      <c r="AE47" s="300"/>
      <c r="AF47" s="300"/>
    </row>
    <row r="48" spans="1:32">
      <c r="T48" s="2207"/>
      <c r="U48" s="2207"/>
      <c r="V48" s="1599"/>
      <c r="W48" s="739"/>
      <c r="X48" s="739"/>
      <c r="Y48" s="739"/>
      <c r="Z48" s="739"/>
      <c r="AA48" s="739"/>
      <c r="AB48" s="739"/>
      <c r="AC48" s="739"/>
      <c r="AD48" s="772"/>
      <c r="AE48" s="300"/>
      <c r="AF48" s="300"/>
    </row>
    <row r="49" spans="20:37">
      <c r="T49" s="2207"/>
      <c r="U49" s="2207"/>
      <c r="V49" s="1600"/>
      <c r="W49" s="770"/>
      <c r="X49" s="770"/>
      <c r="Y49" s="770"/>
      <c r="Z49" s="770"/>
      <c r="AA49" s="770"/>
      <c r="AB49" s="770"/>
      <c r="AC49" s="770"/>
      <c r="AD49" s="886"/>
      <c r="AE49" s="886"/>
      <c r="AF49" s="300"/>
      <c r="AK49" s="771"/>
    </row>
    <row r="50" spans="20:37">
      <c r="T50" s="733"/>
      <c r="U50" s="733"/>
      <c r="V50" s="733"/>
      <c r="W50" s="733"/>
      <c r="X50" s="733"/>
      <c r="Y50" s="733"/>
      <c r="Z50" s="733"/>
      <c r="AA50" s="733"/>
      <c r="AB50" s="733"/>
      <c r="AC50" s="733"/>
      <c r="AD50" s="734"/>
      <c r="AE50" s="300"/>
      <c r="AF50" s="300"/>
    </row>
    <row r="51" spans="20:37">
      <c r="T51" s="932"/>
      <c r="U51" s="733"/>
      <c r="V51" s="733"/>
      <c r="W51" s="733"/>
      <c r="X51" s="733"/>
      <c r="Y51" s="733"/>
      <c r="Z51" s="733"/>
      <c r="AA51" s="733"/>
      <c r="AB51" s="733"/>
      <c r="AC51" s="733"/>
      <c r="AD51" s="733"/>
      <c r="AE51" s="733"/>
      <c r="AF51" s="300"/>
    </row>
    <row r="55" spans="20:37">
      <c r="X55" s="770"/>
      <c r="Y55" s="770"/>
      <c r="Z55" s="770"/>
      <c r="AA55" s="770"/>
      <c r="AB55" s="770"/>
      <c r="AC55" s="770"/>
      <c r="AD55" s="771"/>
      <c r="AE55" s="771"/>
      <c r="AF55" s="771"/>
      <c r="AG55" s="771"/>
      <c r="AH55" s="771"/>
      <c r="AI55" s="771"/>
      <c r="AJ55" s="771"/>
    </row>
  </sheetData>
  <mergeCells count="15">
    <mergeCell ref="AF8:AG8"/>
    <mergeCell ref="AF9:AG9"/>
    <mergeCell ref="T5:U5"/>
    <mergeCell ref="T6:U6"/>
    <mergeCell ref="T7:U7"/>
    <mergeCell ref="AF5:AG5"/>
    <mergeCell ref="AF6:AG6"/>
    <mergeCell ref="AF7:AG7"/>
    <mergeCell ref="T49:U49"/>
    <mergeCell ref="T8:U8"/>
    <mergeCell ref="T9:U9"/>
    <mergeCell ref="T45:U45"/>
    <mergeCell ref="T46:U46"/>
    <mergeCell ref="T47:U47"/>
    <mergeCell ref="T48:U48"/>
  </mergeCells>
  <phoneticPr fontId="5"/>
  <printOptions horizontalCentered="1"/>
  <pageMargins left="0.59055118110236227" right="0.5118110236220472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zoomScale="90" zoomScaleNormal="90" zoomScaleSheetLayoutView="90" workbookViewId="0">
      <selection activeCell="T27" sqref="T27"/>
    </sheetView>
  </sheetViews>
  <sheetFormatPr defaultRowHeight="13"/>
  <cols>
    <col min="1" max="2" width="5.90625" style="376" customWidth="1"/>
    <col min="3" max="4" width="3.90625" style="376" customWidth="1"/>
    <col min="5" max="21" width="4.08984375" style="376" customWidth="1"/>
    <col min="22" max="22" width="11.08984375" style="1" customWidth="1"/>
    <col min="23" max="23" width="19.26953125" style="1" bestFit="1" customWidth="1"/>
    <col min="24" max="24" width="9.36328125" style="1" customWidth="1"/>
    <col min="25" max="25" width="8.90625" style="1" customWidth="1"/>
    <col min="26" max="26" width="6.6328125" style="1" bestFit="1" customWidth="1"/>
    <col min="27" max="27" width="8.36328125" style="1" bestFit="1" customWidth="1"/>
    <col min="28" max="28" width="7" style="1" bestFit="1" customWidth="1"/>
    <col min="29" max="29" width="6.08984375" style="1" bestFit="1" customWidth="1"/>
    <col min="30" max="30" width="8.36328125" style="1" bestFit="1" customWidth="1"/>
    <col min="31" max="31" width="4.08984375" style="1" customWidth="1"/>
    <col min="32" max="32" width="6.26953125" style="1" bestFit="1" customWidth="1"/>
    <col min="33" max="33" width="7" style="1" bestFit="1" customWidth="1"/>
    <col min="34" max="34" width="6" style="1" bestFit="1" customWidth="1"/>
    <col min="35" max="35" width="6.08984375" style="1" bestFit="1" customWidth="1"/>
    <col min="36" max="36" width="7" style="1" bestFit="1" customWidth="1"/>
    <col min="37" max="37" width="16.08984375" style="1" customWidth="1"/>
    <col min="38" max="38" width="6.6328125" style="1" bestFit="1" customWidth="1"/>
    <col min="39" max="39" width="23.6328125" style="1" bestFit="1" customWidth="1"/>
    <col min="40" max="41" width="4.08984375" style="1" customWidth="1"/>
    <col min="42" max="45" width="4.08984375" customWidth="1"/>
    <col min="46" max="46" width="7.08984375" bestFit="1" customWidth="1"/>
    <col min="47" max="47" width="10.6328125" customWidth="1"/>
    <col min="48" max="48" width="8.453125" bestFit="1" customWidth="1"/>
    <col min="49" max="49" width="6.6328125" bestFit="1" customWidth="1"/>
    <col min="50" max="50" width="6.453125" bestFit="1" customWidth="1"/>
    <col min="51" max="51" width="7" bestFit="1" customWidth="1"/>
    <col min="52" max="52" width="5.08984375" bestFit="1" customWidth="1"/>
    <col min="53" max="53" width="7.08984375" bestFit="1" customWidth="1"/>
    <col min="54" max="71" width="3.08984375" customWidth="1"/>
    <col min="278" max="279" width="5.90625" customWidth="1"/>
    <col min="280" max="281" width="3.90625" customWidth="1"/>
    <col min="282" max="301" width="4.08984375" customWidth="1"/>
    <col min="302" max="302" width="7.08984375" bestFit="1" customWidth="1"/>
    <col min="303" max="303" width="10.6328125" customWidth="1"/>
    <col min="304" max="304" width="8.453125" bestFit="1" customWidth="1"/>
    <col min="305" max="305" width="6.6328125" bestFit="1" customWidth="1"/>
    <col min="306" max="306" width="6.453125" bestFit="1" customWidth="1"/>
    <col min="307" max="307" width="7" bestFit="1" customWidth="1"/>
    <col min="308" max="308" width="5.08984375" bestFit="1" customWidth="1"/>
    <col min="309" max="309" width="7.08984375" bestFit="1" customWidth="1"/>
    <col min="310" max="327" width="3.08984375" customWidth="1"/>
    <col min="534" max="535" width="5.90625" customWidth="1"/>
    <col min="536" max="537" width="3.90625" customWidth="1"/>
    <col min="538" max="557" width="4.08984375" customWidth="1"/>
    <col min="558" max="558" width="7.08984375" bestFit="1" customWidth="1"/>
    <col min="559" max="559" width="10.6328125" customWidth="1"/>
    <col min="560" max="560" width="8.453125" bestFit="1" customWidth="1"/>
    <col min="561" max="561" width="6.6328125" bestFit="1" customWidth="1"/>
    <col min="562" max="562" width="6.453125" bestFit="1" customWidth="1"/>
    <col min="563" max="563" width="7" bestFit="1" customWidth="1"/>
    <col min="564" max="564" width="5.08984375" bestFit="1" customWidth="1"/>
    <col min="565" max="565" width="7.08984375" bestFit="1" customWidth="1"/>
    <col min="566" max="583" width="3.08984375" customWidth="1"/>
    <col min="790" max="791" width="5.90625" customWidth="1"/>
    <col min="792" max="793" width="3.90625" customWidth="1"/>
    <col min="794" max="813" width="4.08984375" customWidth="1"/>
    <col min="814" max="814" width="7.08984375" bestFit="1" customWidth="1"/>
    <col min="815" max="815" width="10.6328125" customWidth="1"/>
    <col min="816" max="816" width="8.453125" bestFit="1" customWidth="1"/>
    <col min="817" max="817" width="6.6328125" bestFit="1" customWidth="1"/>
    <col min="818" max="818" width="6.453125" bestFit="1" customWidth="1"/>
    <col min="819" max="819" width="7" bestFit="1" customWidth="1"/>
    <col min="820" max="820" width="5.08984375" bestFit="1" customWidth="1"/>
    <col min="821" max="821" width="7.08984375" bestFit="1" customWidth="1"/>
    <col min="822" max="839" width="3.08984375" customWidth="1"/>
    <col min="1046" max="1047" width="5.90625" customWidth="1"/>
    <col min="1048" max="1049" width="3.90625" customWidth="1"/>
    <col min="1050" max="1069" width="4.08984375" customWidth="1"/>
    <col min="1070" max="1070" width="7.08984375" bestFit="1" customWidth="1"/>
    <col min="1071" max="1071" width="10.6328125" customWidth="1"/>
    <col min="1072" max="1072" width="8.453125" bestFit="1" customWidth="1"/>
    <col min="1073" max="1073" width="6.6328125" bestFit="1" customWidth="1"/>
    <col min="1074" max="1074" width="6.453125" bestFit="1" customWidth="1"/>
    <col min="1075" max="1075" width="7" bestFit="1" customWidth="1"/>
    <col min="1076" max="1076" width="5.08984375" bestFit="1" customWidth="1"/>
    <col min="1077" max="1077" width="7.08984375" bestFit="1" customWidth="1"/>
    <col min="1078" max="1095" width="3.08984375" customWidth="1"/>
    <col min="1302" max="1303" width="5.90625" customWidth="1"/>
    <col min="1304" max="1305" width="3.90625" customWidth="1"/>
    <col min="1306" max="1325" width="4.08984375" customWidth="1"/>
    <col min="1326" max="1326" width="7.08984375" bestFit="1" customWidth="1"/>
    <col min="1327" max="1327" width="10.6328125" customWidth="1"/>
    <col min="1328" max="1328" width="8.453125" bestFit="1" customWidth="1"/>
    <col min="1329" max="1329" width="6.6328125" bestFit="1" customWidth="1"/>
    <col min="1330" max="1330" width="6.453125" bestFit="1" customWidth="1"/>
    <col min="1331" max="1331" width="7" bestFit="1" customWidth="1"/>
    <col min="1332" max="1332" width="5.08984375" bestFit="1" customWidth="1"/>
    <col min="1333" max="1333" width="7.08984375" bestFit="1" customWidth="1"/>
    <col min="1334" max="1351" width="3.08984375" customWidth="1"/>
    <col min="1558" max="1559" width="5.90625" customWidth="1"/>
    <col min="1560" max="1561" width="3.90625" customWidth="1"/>
    <col min="1562" max="1581" width="4.08984375" customWidth="1"/>
    <col min="1582" max="1582" width="7.08984375" bestFit="1" customWidth="1"/>
    <col min="1583" max="1583" width="10.6328125" customWidth="1"/>
    <col min="1584" max="1584" width="8.453125" bestFit="1" customWidth="1"/>
    <col min="1585" max="1585" width="6.6328125" bestFit="1" customWidth="1"/>
    <col min="1586" max="1586" width="6.453125" bestFit="1" customWidth="1"/>
    <col min="1587" max="1587" width="7" bestFit="1" customWidth="1"/>
    <col min="1588" max="1588" width="5.08984375" bestFit="1" customWidth="1"/>
    <col min="1589" max="1589" width="7.08984375" bestFit="1" customWidth="1"/>
    <col min="1590" max="1607" width="3.08984375" customWidth="1"/>
    <col min="1814" max="1815" width="5.90625" customWidth="1"/>
    <col min="1816" max="1817" width="3.90625" customWidth="1"/>
    <col min="1818" max="1837" width="4.08984375" customWidth="1"/>
    <col min="1838" max="1838" width="7.08984375" bestFit="1" customWidth="1"/>
    <col min="1839" max="1839" width="10.6328125" customWidth="1"/>
    <col min="1840" max="1840" width="8.453125" bestFit="1" customWidth="1"/>
    <col min="1841" max="1841" width="6.6328125" bestFit="1" customWidth="1"/>
    <col min="1842" max="1842" width="6.453125" bestFit="1" customWidth="1"/>
    <col min="1843" max="1843" width="7" bestFit="1" customWidth="1"/>
    <col min="1844" max="1844" width="5.08984375" bestFit="1" customWidth="1"/>
    <col min="1845" max="1845" width="7.08984375" bestFit="1" customWidth="1"/>
    <col min="1846" max="1863" width="3.08984375" customWidth="1"/>
    <col min="2070" max="2071" width="5.90625" customWidth="1"/>
    <col min="2072" max="2073" width="3.90625" customWidth="1"/>
    <col min="2074" max="2093" width="4.08984375" customWidth="1"/>
    <col min="2094" max="2094" width="7.08984375" bestFit="1" customWidth="1"/>
    <col min="2095" max="2095" width="10.6328125" customWidth="1"/>
    <col min="2096" max="2096" width="8.453125" bestFit="1" customWidth="1"/>
    <col min="2097" max="2097" width="6.6328125" bestFit="1" customWidth="1"/>
    <col min="2098" max="2098" width="6.453125" bestFit="1" customWidth="1"/>
    <col min="2099" max="2099" width="7" bestFit="1" customWidth="1"/>
    <col min="2100" max="2100" width="5.08984375" bestFit="1" customWidth="1"/>
    <col min="2101" max="2101" width="7.08984375" bestFit="1" customWidth="1"/>
    <col min="2102" max="2119" width="3.08984375" customWidth="1"/>
    <col min="2326" max="2327" width="5.90625" customWidth="1"/>
    <col min="2328" max="2329" width="3.90625" customWidth="1"/>
    <col min="2330" max="2349" width="4.08984375" customWidth="1"/>
    <col min="2350" max="2350" width="7.08984375" bestFit="1" customWidth="1"/>
    <col min="2351" max="2351" width="10.6328125" customWidth="1"/>
    <col min="2352" max="2352" width="8.453125" bestFit="1" customWidth="1"/>
    <col min="2353" max="2353" width="6.6328125" bestFit="1" customWidth="1"/>
    <col min="2354" max="2354" width="6.453125" bestFit="1" customWidth="1"/>
    <col min="2355" max="2355" width="7" bestFit="1" customWidth="1"/>
    <col min="2356" max="2356" width="5.08984375" bestFit="1" customWidth="1"/>
    <col min="2357" max="2357" width="7.08984375" bestFit="1" customWidth="1"/>
    <col min="2358" max="2375" width="3.08984375" customWidth="1"/>
    <col min="2582" max="2583" width="5.90625" customWidth="1"/>
    <col min="2584" max="2585" width="3.90625" customWidth="1"/>
    <col min="2586" max="2605" width="4.08984375" customWidth="1"/>
    <col min="2606" max="2606" width="7.08984375" bestFit="1" customWidth="1"/>
    <col min="2607" max="2607" width="10.6328125" customWidth="1"/>
    <col min="2608" max="2608" width="8.453125" bestFit="1" customWidth="1"/>
    <col min="2609" max="2609" width="6.6328125" bestFit="1" customWidth="1"/>
    <col min="2610" max="2610" width="6.453125" bestFit="1" customWidth="1"/>
    <col min="2611" max="2611" width="7" bestFit="1" customWidth="1"/>
    <col min="2612" max="2612" width="5.08984375" bestFit="1" customWidth="1"/>
    <col min="2613" max="2613" width="7.08984375" bestFit="1" customWidth="1"/>
    <col min="2614" max="2631" width="3.08984375" customWidth="1"/>
    <col min="2838" max="2839" width="5.90625" customWidth="1"/>
    <col min="2840" max="2841" width="3.90625" customWidth="1"/>
    <col min="2842" max="2861" width="4.08984375" customWidth="1"/>
    <col min="2862" max="2862" width="7.08984375" bestFit="1" customWidth="1"/>
    <col min="2863" max="2863" width="10.6328125" customWidth="1"/>
    <col min="2864" max="2864" width="8.453125" bestFit="1" customWidth="1"/>
    <col min="2865" max="2865" width="6.6328125" bestFit="1" customWidth="1"/>
    <col min="2866" max="2866" width="6.453125" bestFit="1" customWidth="1"/>
    <col min="2867" max="2867" width="7" bestFit="1" customWidth="1"/>
    <col min="2868" max="2868" width="5.08984375" bestFit="1" customWidth="1"/>
    <col min="2869" max="2869" width="7.08984375" bestFit="1" customWidth="1"/>
    <col min="2870" max="2887" width="3.08984375" customWidth="1"/>
    <col min="3094" max="3095" width="5.90625" customWidth="1"/>
    <col min="3096" max="3097" width="3.90625" customWidth="1"/>
    <col min="3098" max="3117" width="4.08984375" customWidth="1"/>
    <col min="3118" max="3118" width="7.08984375" bestFit="1" customWidth="1"/>
    <col min="3119" max="3119" width="10.6328125" customWidth="1"/>
    <col min="3120" max="3120" width="8.453125" bestFit="1" customWidth="1"/>
    <col min="3121" max="3121" width="6.6328125" bestFit="1" customWidth="1"/>
    <col min="3122" max="3122" width="6.453125" bestFit="1" customWidth="1"/>
    <col min="3123" max="3123" width="7" bestFit="1" customWidth="1"/>
    <col min="3124" max="3124" width="5.08984375" bestFit="1" customWidth="1"/>
    <col min="3125" max="3125" width="7.08984375" bestFit="1" customWidth="1"/>
    <col min="3126" max="3143" width="3.08984375" customWidth="1"/>
    <col min="3350" max="3351" width="5.90625" customWidth="1"/>
    <col min="3352" max="3353" width="3.90625" customWidth="1"/>
    <col min="3354" max="3373" width="4.08984375" customWidth="1"/>
    <col min="3374" max="3374" width="7.08984375" bestFit="1" customWidth="1"/>
    <col min="3375" max="3375" width="10.6328125" customWidth="1"/>
    <col min="3376" max="3376" width="8.453125" bestFit="1" customWidth="1"/>
    <col min="3377" max="3377" width="6.6328125" bestFit="1" customWidth="1"/>
    <col min="3378" max="3378" width="6.453125" bestFit="1" customWidth="1"/>
    <col min="3379" max="3379" width="7" bestFit="1" customWidth="1"/>
    <col min="3380" max="3380" width="5.08984375" bestFit="1" customWidth="1"/>
    <col min="3381" max="3381" width="7.08984375" bestFit="1" customWidth="1"/>
    <col min="3382" max="3399" width="3.08984375" customWidth="1"/>
    <col min="3606" max="3607" width="5.90625" customWidth="1"/>
    <col min="3608" max="3609" width="3.90625" customWidth="1"/>
    <col min="3610" max="3629" width="4.08984375" customWidth="1"/>
    <col min="3630" max="3630" width="7.08984375" bestFit="1" customWidth="1"/>
    <col min="3631" max="3631" width="10.6328125" customWidth="1"/>
    <col min="3632" max="3632" width="8.453125" bestFit="1" customWidth="1"/>
    <col min="3633" max="3633" width="6.6328125" bestFit="1" customWidth="1"/>
    <col min="3634" max="3634" width="6.453125" bestFit="1" customWidth="1"/>
    <col min="3635" max="3635" width="7" bestFit="1" customWidth="1"/>
    <col min="3636" max="3636" width="5.08984375" bestFit="1" customWidth="1"/>
    <col min="3637" max="3637" width="7.08984375" bestFit="1" customWidth="1"/>
    <col min="3638" max="3655" width="3.08984375" customWidth="1"/>
    <col min="3862" max="3863" width="5.90625" customWidth="1"/>
    <col min="3864" max="3865" width="3.90625" customWidth="1"/>
    <col min="3866" max="3885" width="4.08984375" customWidth="1"/>
    <col min="3886" max="3886" width="7.08984375" bestFit="1" customWidth="1"/>
    <col min="3887" max="3887" width="10.6328125" customWidth="1"/>
    <col min="3888" max="3888" width="8.453125" bestFit="1" customWidth="1"/>
    <col min="3889" max="3889" width="6.6328125" bestFit="1" customWidth="1"/>
    <col min="3890" max="3890" width="6.453125" bestFit="1" customWidth="1"/>
    <col min="3891" max="3891" width="7" bestFit="1" customWidth="1"/>
    <col min="3892" max="3892" width="5.08984375" bestFit="1" customWidth="1"/>
    <col min="3893" max="3893" width="7.08984375" bestFit="1" customWidth="1"/>
    <col min="3894" max="3911" width="3.08984375" customWidth="1"/>
    <col min="4118" max="4119" width="5.90625" customWidth="1"/>
    <col min="4120" max="4121" width="3.90625" customWidth="1"/>
    <col min="4122" max="4141" width="4.08984375" customWidth="1"/>
    <col min="4142" max="4142" width="7.08984375" bestFit="1" customWidth="1"/>
    <col min="4143" max="4143" width="10.6328125" customWidth="1"/>
    <col min="4144" max="4144" width="8.453125" bestFit="1" customWidth="1"/>
    <col min="4145" max="4145" width="6.6328125" bestFit="1" customWidth="1"/>
    <col min="4146" max="4146" width="6.453125" bestFit="1" customWidth="1"/>
    <col min="4147" max="4147" width="7" bestFit="1" customWidth="1"/>
    <col min="4148" max="4148" width="5.08984375" bestFit="1" customWidth="1"/>
    <col min="4149" max="4149" width="7.08984375" bestFit="1" customWidth="1"/>
    <col min="4150" max="4167" width="3.08984375" customWidth="1"/>
    <col min="4374" max="4375" width="5.90625" customWidth="1"/>
    <col min="4376" max="4377" width="3.90625" customWidth="1"/>
    <col min="4378" max="4397" width="4.08984375" customWidth="1"/>
    <col min="4398" max="4398" width="7.08984375" bestFit="1" customWidth="1"/>
    <col min="4399" max="4399" width="10.6328125" customWidth="1"/>
    <col min="4400" max="4400" width="8.453125" bestFit="1" customWidth="1"/>
    <col min="4401" max="4401" width="6.6328125" bestFit="1" customWidth="1"/>
    <col min="4402" max="4402" width="6.453125" bestFit="1" customWidth="1"/>
    <col min="4403" max="4403" width="7" bestFit="1" customWidth="1"/>
    <col min="4404" max="4404" width="5.08984375" bestFit="1" customWidth="1"/>
    <col min="4405" max="4405" width="7.08984375" bestFit="1" customWidth="1"/>
    <col min="4406" max="4423" width="3.08984375" customWidth="1"/>
    <col min="4630" max="4631" width="5.90625" customWidth="1"/>
    <col min="4632" max="4633" width="3.90625" customWidth="1"/>
    <col min="4634" max="4653" width="4.08984375" customWidth="1"/>
    <col min="4654" max="4654" width="7.08984375" bestFit="1" customWidth="1"/>
    <col min="4655" max="4655" width="10.6328125" customWidth="1"/>
    <col min="4656" max="4656" width="8.453125" bestFit="1" customWidth="1"/>
    <col min="4657" max="4657" width="6.6328125" bestFit="1" customWidth="1"/>
    <col min="4658" max="4658" width="6.453125" bestFit="1" customWidth="1"/>
    <col min="4659" max="4659" width="7" bestFit="1" customWidth="1"/>
    <col min="4660" max="4660" width="5.08984375" bestFit="1" customWidth="1"/>
    <col min="4661" max="4661" width="7.08984375" bestFit="1" customWidth="1"/>
    <col min="4662" max="4679" width="3.08984375" customWidth="1"/>
    <col min="4886" max="4887" width="5.90625" customWidth="1"/>
    <col min="4888" max="4889" width="3.90625" customWidth="1"/>
    <col min="4890" max="4909" width="4.08984375" customWidth="1"/>
    <col min="4910" max="4910" width="7.08984375" bestFit="1" customWidth="1"/>
    <col min="4911" max="4911" width="10.6328125" customWidth="1"/>
    <col min="4912" max="4912" width="8.453125" bestFit="1" customWidth="1"/>
    <col min="4913" max="4913" width="6.6328125" bestFit="1" customWidth="1"/>
    <col min="4914" max="4914" width="6.453125" bestFit="1" customWidth="1"/>
    <col min="4915" max="4915" width="7" bestFit="1" customWidth="1"/>
    <col min="4916" max="4916" width="5.08984375" bestFit="1" customWidth="1"/>
    <col min="4917" max="4917" width="7.08984375" bestFit="1" customWidth="1"/>
    <col min="4918" max="4935" width="3.08984375" customWidth="1"/>
    <col min="5142" max="5143" width="5.90625" customWidth="1"/>
    <col min="5144" max="5145" width="3.90625" customWidth="1"/>
    <col min="5146" max="5165" width="4.08984375" customWidth="1"/>
    <col min="5166" max="5166" width="7.08984375" bestFit="1" customWidth="1"/>
    <col min="5167" max="5167" width="10.6328125" customWidth="1"/>
    <col min="5168" max="5168" width="8.453125" bestFit="1" customWidth="1"/>
    <col min="5169" max="5169" width="6.6328125" bestFit="1" customWidth="1"/>
    <col min="5170" max="5170" width="6.453125" bestFit="1" customWidth="1"/>
    <col min="5171" max="5171" width="7" bestFit="1" customWidth="1"/>
    <col min="5172" max="5172" width="5.08984375" bestFit="1" customWidth="1"/>
    <col min="5173" max="5173" width="7.08984375" bestFit="1" customWidth="1"/>
    <col min="5174" max="5191" width="3.08984375" customWidth="1"/>
    <col min="5398" max="5399" width="5.90625" customWidth="1"/>
    <col min="5400" max="5401" width="3.90625" customWidth="1"/>
    <col min="5402" max="5421" width="4.08984375" customWidth="1"/>
    <col min="5422" max="5422" width="7.08984375" bestFit="1" customWidth="1"/>
    <col min="5423" max="5423" width="10.6328125" customWidth="1"/>
    <col min="5424" max="5424" width="8.453125" bestFit="1" customWidth="1"/>
    <col min="5425" max="5425" width="6.6328125" bestFit="1" customWidth="1"/>
    <col min="5426" max="5426" width="6.453125" bestFit="1" customWidth="1"/>
    <col min="5427" max="5427" width="7" bestFit="1" customWidth="1"/>
    <col min="5428" max="5428" width="5.08984375" bestFit="1" customWidth="1"/>
    <col min="5429" max="5429" width="7.08984375" bestFit="1" customWidth="1"/>
    <col min="5430" max="5447" width="3.08984375" customWidth="1"/>
    <col min="5654" max="5655" width="5.90625" customWidth="1"/>
    <col min="5656" max="5657" width="3.90625" customWidth="1"/>
    <col min="5658" max="5677" width="4.08984375" customWidth="1"/>
    <col min="5678" max="5678" width="7.08984375" bestFit="1" customWidth="1"/>
    <col min="5679" max="5679" width="10.6328125" customWidth="1"/>
    <col min="5680" max="5680" width="8.453125" bestFit="1" customWidth="1"/>
    <col min="5681" max="5681" width="6.6328125" bestFit="1" customWidth="1"/>
    <col min="5682" max="5682" width="6.453125" bestFit="1" customWidth="1"/>
    <col min="5683" max="5683" width="7" bestFit="1" customWidth="1"/>
    <col min="5684" max="5684" width="5.08984375" bestFit="1" customWidth="1"/>
    <col min="5685" max="5685" width="7.08984375" bestFit="1" customWidth="1"/>
    <col min="5686" max="5703" width="3.08984375" customWidth="1"/>
    <col min="5910" max="5911" width="5.90625" customWidth="1"/>
    <col min="5912" max="5913" width="3.90625" customWidth="1"/>
    <col min="5914" max="5933" width="4.08984375" customWidth="1"/>
    <col min="5934" max="5934" width="7.08984375" bestFit="1" customWidth="1"/>
    <col min="5935" max="5935" width="10.6328125" customWidth="1"/>
    <col min="5936" max="5936" width="8.453125" bestFit="1" customWidth="1"/>
    <col min="5937" max="5937" width="6.6328125" bestFit="1" customWidth="1"/>
    <col min="5938" max="5938" width="6.453125" bestFit="1" customWidth="1"/>
    <col min="5939" max="5939" width="7" bestFit="1" customWidth="1"/>
    <col min="5940" max="5940" width="5.08984375" bestFit="1" customWidth="1"/>
    <col min="5941" max="5941" width="7.08984375" bestFit="1" customWidth="1"/>
    <col min="5942" max="5959" width="3.08984375" customWidth="1"/>
    <col min="6166" max="6167" width="5.90625" customWidth="1"/>
    <col min="6168" max="6169" width="3.90625" customWidth="1"/>
    <col min="6170" max="6189" width="4.08984375" customWidth="1"/>
    <col min="6190" max="6190" width="7.08984375" bestFit="1" customWidth="1"/>
    <col min="6191" max="6191" width="10.6328125" customWidth="1"/>
    <col min="6192" max="6192" width="8.453125" bestFit="1" customWidth="1"/>
    <col min="6193" max="6193" width="6.6328125" bestFit="1" customWidth="1"/>
    <col min="6194" max="6194" width="6.453125" bestFit="1" customWidth="1"/>
    <col min="6195" max="6195" width="7" bestFit="1" customWidth="1"/>
    <col min="6196" max="6196" width="5.08984375" bestFit="1" customWidth="1"/>
    <col min="6197" max="6197" width="7.08984375" bestFit="1" customWidth="1"/>
    <col min="6198" max="6215" width="3.08984375" customWidth="1"/>
    <col min="6422" max="6423" width="5.90625" customWidth="1"/>
    <col min="6424" max="6425" width="3.90625" customWidth="1"/>
    <col min="6426" max="6445" width="4.08984375" customWidth="1"/>
    <col min="6446" max="6446" width="7.08984375" bestFit="1" customWidth="1"/>
    <col min="6447" max="6447" width="10.6328125" customWidth="1"/>
    <col min="6448" max="6448" width="8.453125" bestFit="1" customWidth="1"/>
    <col min="6449" max="6449" width="6.6328125" bestFit="1" customWidth="1"/>
    <col min="6450" max="6450" width="6.453125" bestFit="1" customWidth="1"/>
    <col min="6451" max="6451" width="7" bestFit="1" customWidth="1"/>
    <col min="6452" max="6452" width="5.08984375" bestFit="1" customWidth="1"/>
    <col min="6453" max="6453" width="7.08984375" bestFit="1" customWidth="1"/>
    <col min="6454" max="6471" width="3.08984375" customWidth="1"/>
    <col min="6678" max="6679" width="5.90625" customWidth="1"/>
    <col min="6680" max="6681" width="3.90625" customWidth="1"/>
    <col min="6682" max="6701" width="4.08984375" customWidth="1"/>
    <col min="6702" max="6702" width="7.08984375" bestFit="1" customWidth="1"/>
    <col min="6703" max="6703" width="10.6328125" customWidth="1"/>
    <col min="6704" max="6704" width="8.453125" bestFit="1" customWidth="1"/>
    <col min="6705" max="6705" width="6.6328125" bestFit="1" customWidth="1"/>
    <col min="6706" max="6706" width="6.453125" bestFit="1" customWidth="1"/>
    <col min="6707" max="6707" width="7" bestFit="1" customWidth="1"/>
    <col min="6708" max="6708" width="5.08984375" bestFit="1" customWidth="1"/>
    <col min="6709" max="6709" width="7.08984375" bestFit="1" customWidth="1"/>
    <col min="6710" max="6727" width="3.08984375" customWidth="1"/>
    <col min="6934" max="6935" width="5.90625" customWidth="1"/>
    <col min="6936" max="6937" width="3.90625" customWidth="1"/>
    <col min="6938" max="6957" width="4.08984375" customWidth="1"/>
    <col min="6958" max="6958" width="7.08984375" bestFit="1" customWidth="1"/>
    <col min="6959" max="6959" width="10.6328125" customWidth="1"/>
    <col min="6960" max="6960" width="8.453125" bestFit="1" customWidth="1"/>
    <col min="6961" max="6961" width="6.6328125" bestFit="1" customWidth="1"/>
    <col min="6962" max="6962" width="6.453125" bestFit="1" customWidth="1"/>
    <col min="6963" max="6963" width="7" bestFit="1" customWidth="1"/>
    <col min="6964" max="6964" width="5.08984375" bestFit="1" customWidth="1"/>
    <col min="6965" max="6965" width="7.08984375" bestFit="1" customWidth="1"/>
    <col min="6966" max="6983" width="3.08984375" customWidth="1"/>
    <col min="7190" max="7191" width="5.90625" customWidth="1"/>
    <col min="7192" max="7193" width="3.90625" customWidth="1"/>
    <col min="7194" max="7213" width="4.08984375" customWidth="1"/>
    <col min="7214" max="7214" width="7.08984375" bestFit="1" customWidth="1"/>
    <col min="7215" max="7215" width="10.6328125" customWidth="1"/>
    <col min="7216" max="7216" width="8.453125" bestFit="1" customWidth="1"/>
    <col min="7217" max="7217" width="6.6328125" bestFit="1" customWidth="1"/>
    <col min="7218" max="7218" width="6.453125" bestFit="1" customWidth="1"/>
    <col min="7219" max="7219" width="7" bestFit="1" customWidth="1"/>
    <col min="7220" max="7220" width="5.08984375" bestFit="1" customWidth="1"/>
    <col min="7221" max="7221" width="7.08984375" bestFit="1" customWidth="1"/>
    <col min="7222" max="7239" width="3.08984375" customWidth="1"/>
    <col min="7446" max="7447" width="5.90625" customWidth="1"/>
    <col min="7448" max="7449" width="3.90625" customWidth="1"/>
    <col min="7450" max="7469" width="4.08984375" customWidth="1"/>
    <col min="7470" max="7470" width="7.08984375" bestFit="1" customWidth="1"/>
    <col min="7471" max="7471" width="10.6328125" customWidth="1"/>
    <col min="7472" max="7472" width="8.453125" bestFit="1" customWidth="1"/>
    <col min="7473" max="7473" width="6.6328125" bestFit="1" customWidth="1"/>
    <col min="7474" max="7474" width="6.453125" bestFit="1" customWidth="1"/>
    <col min="7475" max="7475" width="7" bestFit="1" customWidth="1"/>
    <col min="7476" max="7476" width="5.08984375" bestFit="1" customWidth="1"/>
    <col min="7477" max="7477" width="7.08984375" bestFit="1" customWidth="1"/>
    <col min="7478" max="7495" width="3.08984375" customWidth="1"/>
    <col min="7702" max="7703" width="5.90625" customWidth="1"/>
    <col min="7704" max="7705" width="3.90625" customWidth="1"/>
    <col min="7706" max="7725" width="4.08984375" customWidth="1"/>
    <col min="7726" max="7726" width="7.08984375" bestFit="1" customWidth="1"/>
    <col min="7727" max="7727" width="10.6328125" customWidth="1"/>
    <col min="7728" max="7728" width="8.453125" bestFit="1" customWidth="1"/>
    <col min="7729" max="7729" width="6.6328125" bestFit="1" customWidth="1"/>
    <col min="7730" max="7730" width="6.453125" bestFit="1" customWidth="1"/>
    <col min="7731" max="7731" width="7" bestFit="1" customWidth="1"/>
    <col min="7732" max="7732" width="5.08984375" bestFit="1" customWidth="1"/>
    <col min="7733" max="7733" width="7.08984375" bestFit="1" customWidth="1"/>
    <col min="7734" max="7751" width="3.08984375" customWidth="1"/>
    <col min="7958" max="7959" width="5.90625" customWidth="1"/>
    <col min="7960" max="7961" width="3.90625" customWidth="1"/>
    <col min="7962" max="7981" width="4.08984375" customWidth="1"/>
    <col min="7982" max="7982" width="7.08984375" bestFit="1" customWidth="1"/>
    <col min="7983" max="7983" width="10.6328125" customWidth="1"/>
    <col min="7984" max="7984" width="8.453125" bestFit="1" customWidth="1"/>
    <col min="7985" max="7985" width="6.6328125" bestFit="1" customWidth="1"/>
    <col min="7986" max="7986" width="6.453125" bestFit="1" customWidth="1"/>
    <col min="7987" max="7987" width="7" bestFit="1" customWidth="1"/>
    <col min="7988" max="7988" width="5.08984375" bestFit="1" customWidth="1"/>
    <col min="7989" max="7989" width="7.08984375" bestFit="1" customWidth="1"/>
    <col min="7990" max="8007" width="3.08984375" customWidth="1"/>
    <col min="8214" max="8215" width="5.90625" customWidth="1"/>
    <col min="8216" max="8217" width="3.90625" customWidth="1"/>
    <col min="8218" max="8237" width="4.08984375" customWidth="1"/>
    <col min="8238" max="8238" width="7.08984375" bestFit="1" customWidth="1"/>
    <col min="8239" max="8239" width="10.6328125" customWidth="1"/>
    <col min="8240" max="8240" width="8.453125" bestFit="1" customWidth="1"/>
    <col min="8241" max="8241" width="6.6328125" bestFit="1" customWidth="1"/>
    <col min="8242" max="8242" width="6.453125" bestFit="1" customWidth="1"/>
    <col min="8243" max="8243" width="7" bestFit="1" customWidth="1"/>
    <col min="8244" max="8244" width="5.08984375" bestFit="1" customWidth="1"/>
    <col min="8245" max="8245" width="7.08984375" bestFit="1" customWidth="1"/>
    <col min="8246" max="8263" width="3.08984375" customWidth="1"/>
    <col min="8470" max="8471" width="5.90625" customWidth="1"/>
    <col min="8472" max="8473" width="3.90625" customWidth="1"/>
    <col min="8474" max="8493" width="4.08984375" customWidth="1"/>
    <col min="8494" max="8494" width="7.08984375" bestFit="1" customWidth="1"/>
    <col min="8495" max="8495" width="10.6328125" customWidth="1"/>
    <col min="8496" max="8496" width="8.453125" bestFit="1" customWidth="1"/>
    <col min="8497" max="8497" width="6.6328125" bestFit="1" customWidth="1"/>
    <col min="8498" max="8498" width="6.453125" bestFit="1" customWidth="1"/>
    <col min="8499" max="8499" width="7" bestFit="1" customWidth="1"/>
    <col min="8500" max="8500" width="5.08984375" bestFit="1" customWidth="1"/>
    <col min="8501" max="8501" width="7.08984375" bestFit="1" customWidth="1"/>
    <col min="8502" max="8519" width="3.08984375" customWidth="1"/>
    <col min="8726" max="8727" width="5.90625" customWidth="1"/>
    <col min="8728" max="8729" width="3.90625" customWidth="1"/>
    <col min="8730" max="8749" width="4.08984375" customWidth="1"/>
    <col min="8750" max="8750" width="7.08984375" bestFit="1" customWidth="1"/>
    <col min="8751" max="8751" width="10.6328125" customWidth="1"/>
    <col min="8752" max="8752" width="8.453125" bestFit="1" customWidth="1"/>
    <col min="8753" max="8753" width="6.6328125" bestFit="1" customWidth="1"/>
    <col min="8754" max="8754" width="6.453125" bestFit="1" customWidth="1"/>
    <col min="8755" max="8755" width="7" bestFit="1" customWidth="1"/>
    <col min="8756" max="8756" width="5.08984375" bestFit="1" customWidth="1"/>
    <col min="8757" max="8757" width="7.08984375" bestFit="1" customWidth="1"/>
    <col min="8758" max="8775" width="3.08984375" customWidth="1"/>
    <col min="8982" max="8983" width="5.90625" customWidth="1"/>
    <col min="8984" max="8985" width="3.90625" customWidth="1"/>
    <col min="8986" max="9005" width="4.08984375" customWidth="1"/>
    <col min="9006" max="9006" width="7.08984375" bestFit="1" customWidth="1"/>
    <col min="9007" max="9007" width="10.6328125" customWidth="1"/>
    <col min="9008" max="9008" width="8.453125" bestFit="1" customWidth="1"/>
    <col min="9009" max="9009" width="6.6328125" bestFit="1" customWidth="1"/>
    <col min="9010" max="9010" width="6.453125" bestFit="1" customWidth="1"/>
    <col min="9011" max="9011" width="7" bestFit="1" customWidth="1"/>
    <col min="9012" max="9012" width="5.08984375" bestFit="1" customWidth="1"/>
    <col min="9013" max="9013" width="7.08984375" bestFit="1" customWidth="1"/>
    <col min="9014" max="9031" width="3.08984375" customWidth="1"/>
    <col min="9238" max="9239" width="5.90625" customWidth="1"/>
    <col min="9240" max="9241" width="3.90625" customWidth="1"/>
    <col min="9242" max="9261" width="4.08984375" customWidth="1"/>
    <col min="9262" max="9262" width="7.08984375" bestFit="1" customWidth="1"/>
    <col min="9263" max="9263" width="10.6328125" customWidth="1"/>
    <col min="9264" max="9264" width="8.453125" bestFit="1" customWidth="1"/>
    <col min="9265" max="9265" width="6.6328125" bestFit="1" customWidth="1"/>
    <col min="9266" max="9266" width="6.453125" bestFit="1" customWidth="1"/>
    <col min="9267" max="9267" width="7" bestFit="1" customWidth="1"/>
    <col min="9268" max="9268" width="5.08984375" bestFit="1" customWidth="1"/>
    <col min="9269" max="9269" width="7.08984375" bestFit="1" customWidth="1"/>
    <col min="9270" max="9287" width="3.08984375" customWidth="1"/>
    <col min="9494" max="9495" width="5.90625" customWidth="1"/>
    <col min="9496" max="9497" width="3.90625" customWidth="1"/>
    <col min="9498" max="9517" width="4.08984375" customWidth="1"/>
    <col min="9518" max="9518" width="7.08984375" bestFit="1" customWidth="1"/>
    <col min="9519" max="9519" width="10.6328125" customWidth="1"/>
    <col min="9520" max="9520" width="8.453125" bestFit="1" customWidth="1"/>
    <col min="9521" max="9521" width="6.6328125" bestFit="1" customWidth="1"/>
    <col min="9522" max="9522" width="6.453125" bestFit="1" customWidth="1"/>
    <col min="9523" max="9523" width="7" bestFit="1" customWidth="1"/>
    <col min="9524" max="9524" width="5.08984375" bestFit="1" customWidth="1"/>
    <col min="9525" max="9525" width="7.08984375" bestFit="1" customWidth="1"/>
    <col min="9526" max="9543" width="3.08984375" customWidth="1"/>
    <col min="9750" max="9751" width="5.90625" customWidth="1"/>
    <col min="9752" max="9753" width="3.90625" customWidth="1"/>
    <col min="9754" max="9773" width="4.08984375" customWidth="1"/>
    <col min="9774" max="9774" width="7.08984375" bestFit="1" customWidth="1"/>
    <col min="9775" max="9775" width="10.6328125" customWidth="1"/>
    <col min="9776" max="9776" width="8.453125" bestFit="1" customWidth="1"/>
    <col min="9777" max="9777" width="6.6328125" bestFit="1" customWidth="1"/>
    <col min="9778" max="9778" width="6.453125" bestFit="1" customWidth="1"/>
    <col min="9779" max="9779" width="7" bestFit="1" customWidth="1"/>
    <col min="9780" max="9780" width="5.08984375" bestFit="1" customWidth="1"/>
    <col min="9781" max="9781" width="7.08984375" bestFit="1" customWidth="1"/>
    <col min="9782" max="9799" width="3.08984375" customWidth="1"/>
    <col min="10006" max="10007" width="5.90625" customWidth="1"/>
    <col min="10008" max="10009" width="3.90625" customWidth="1"/>
    <col min="10010" max="10029" width="4.08984375" customWidth="1"/>
    <col min="10030" max="10030" width="7.08984375" bestFit="1" customWidth="1"/>
    <col min="10031" max="10031" width="10.6328125" customWidth="1"/>
    <col min="10032" max="10032" width="8.453125" bestFit="1" customWidth="1"/>
    <col min="10033" max="10033" width="6.6328125" bestFit="1" customWidth="1"/>
    <col min="10034" max="10034" width="6.453125" bestFit="1" customWidth="1"/>
    <col min="10035" max="10035" width="7" bestFit="1" customWidth="1"/>
    <col min="10036" max="10036" width="5.08984375" bestFit="1" customWidth="1"/>
    <col min="10037" max="10037" width="7.08984375" bestFit="1" customWidth="1"/>
    <col min="10038" max="10055" width="3.08984375" customWidth="1"/>
    <col min="10262" max="10263" width="5.90625" customWidth="1"/>
    <col min="10264" max="10265" width="3.90625" customWidth="1"/>
    <col min="10266" max="10285" width="4.08984375" customWidth="1"/>
    <col min="10286" max="10286" width="7.08984375" bestFit="1" customWidth="1"/>
    <col min="10287" max="10287" width="10.6328125" customWidth="1"/>
    <col min="10288" max="10288" width="8.453125" bestFit="1" customWidth="1"/>
    <col min="10289" max="10289" width="6.6328125" bestFit="1" customWidth="1"/>
    <col min="10290" max="10290" width="6.453125" bestFit="1" customWidth="1"/>
    <col min="10291" max="10291" width="7" bestFit="1" customWidth="1"/>
    <col min="10292" max="10292" width="5.08984375" bestFit="1" customWidth="1"/>
    <col min="10293" max="10293" width="7.08984375" bestFit="1" customWidth="1"/>
    <col min="10294" max="10311" width="3.08984375" customWidth="1"/>
    <col min="10518" max="10519" width="5.90625" customWidth="1"/>
    <col min="10520" max="10521" width="3.90625" customWidth="1"/>
    <col min="10522" max="10541" width="4.08984375" customWidth="1"/>
    <col min="10542" max="10542" width="7.08984375" bestFit="1" customWidth="1"/>
    <col min="10543" max="10543" width="10.6328125" customWidth="1"/>
    <col min="10544" max="10544" width="8.453125" bestFit="1" customWidth="1"/>
    <col min="10545" max="10545" width="6.6328125" bestFit="1" customWidth="1"/>
    <col min="10546" max="10546" width="6.453125" bestFit="1" customWidth="1"/>
    <col min="10547" max="10547" width="7" bestFit="1" customWidth="1"/>
    <col min="10548" max="10548" width="5.08984375" bestFit="1" customWidth="1"/>
    <col min="10549" max="10549" width="7.08984375" bestFit="1" customWidth="1"/>
    <col min="10550" max="10567" width="3.08984375" customWidth="1"/>
    <col min="10774" max="10775" width="5.90625" customWidth="1"/>
    <col min="10776" max="10777" width="3.90625" customWidth="1"/>
    <col min="10778" max="10797" width="4.08984375" customWidth="1"/>
    <col min="10798" max="10798" width="7.08984375" bestFit="1" customWidth="1"/>
    <col min="10799" max="10799" width="10.6328125" customWidth="1"/>
    <col min="10800" max="10800" width="8.453125" bestFit="1" customWidth="1"/>
    <col min="10801" max="10801" width="6.6328125" bestFit="1" customWidth="1"/>
    <col min="10802" max="10802" width="6.453125" bestFit="1" customWidth="1"/>
    <col min="10803" max="10803" width="7" bestFit="1" customWidth="1"/>
    <col min="10804" max="10804" width="5.08984375" bestFit="1" customWidth="1"/>
    <col min="10805" max="10805" width="7.08984375" bestFit="1" customWidth="1"/>
    <col min="10806" max="10823" width="3.08984375" customWidth="1"/>
    <col min="11030" max="11031" width="5.90625" customWidth="1"/>
    <col min="11032" max="11033" width="3.90625" customWidth="1"/>
    <col min="11034" max="11053" width="4.08984375" customWidth="1"/>
    <col min="11054" max="11054" width="7.08984375" bestFit="1" customWidth="1"/>
    <col min="11055" max="11055" width="10.6328125" customWidth="1"/>
    <col min="11056" max="11056" width="8.453125" bestFit="1" customWidth="1"/>
    <col min="11057" max="11057" width="6.6328125" bestFit="1" customWidth="1"/>
    <col min="11058" max="11058" width="6.453125" bestFit="1" customWidth="1"/>
    <col min="11059" max="11059" width="7" bestFit="1" customWidth="1"/>
    <col min="11060" max="11060" width="5.08984375" bestFit="1" customWidth="1"/>
    <col min="11061" max="11061" width="7.08984375" bestFit="1" customWidth="1"/>
    <col min="11062" max="11079" width="3.08984375" customWidth="1"/>
    <col min="11286" max="11287" width="5.90625" customWidth="1"/>
    <col min="11288" max="11289" width="3.90625" customWidth="1"/>
    <col min="11290" max="11309" width="4.08984375" customWidth="1"/>
    <col min="11310" max="11310" width="7.08984375" bestFit="1" customWidth="1"/>
    <col min="11311" max="11311" width="10.6328125" customWidth="1"/>
    <col min="11312" max="11312" width="8.453125" bestFit="1" customWidth="1"/>
    <col min="11313" max="11313" width="6.6328125" bestFit="1" customWidth="1"/>
    <col min="11314" max="11314" width="6.453125" bestFit="1" customWidth="1"/>
    <col min="11315" max="11315" width="7" bestFit="1" customWidth="1"/>
    <col min="11316" max="11316" width="5.08984375" bestFit="1" customWidth="1"/>
    <col min="11317" max="11317" width="7.08984375" bestFit="1" customWidth="1"/>
    <col min="11318" max="11335" width="3.08984375" customWidth="1"/>
    <col min="11542" max="11543" width="5.90625" customWidth="1"/>
    <col min="11544" max="11545" width="3.90625" customWidth="1"/>
    <col min="11546" max="11565" width="4.08984375" customWidth="1"/>
    <col min="11566" max="11566" width="7.08984375" bestFit="1" customWidth="1"/>
    <col min="11567" max="11567" width="10.6328125" customWidth="1"/>
    <col min="11568" max="11568" width="8.453125" bestFit="1" customWidth="1"/>
    <col min="11569" max="11569" width="6.6328125" bestFit="1" customWidth="1"/>
    <col min="11570" max="11570" width="6.453125" bestFit="1" customWidth="1"/>
    <col min="11571" max="11571" width="7" bestFit="1" customWidth="1"/>
    <col min="11572" max="11572" width="5.08984375" bestFit="1" customWidth="1"/>
    <col min="11573" max="11573" width="7.08984375" bestFit="1" customWidth="1"/>
    <col min="11574" max="11591" width="3.08984375" customWidth="1"/>
    <col min="11798" max="11799" width="5.90625" customWidth="1"/>
    <col min="11800" max="11801" width="3.90625" customWidth="1"/>
    <col min="11802" max="11821" width="4.08984375" customWidth="1"/>
    <col min="11822" max="11822" width="7.08984375" bestFit="1" customWidth="1"/>
    <col min="11823" max="11823" width="10.6328125" customWidth="1"/>
    <col min="11824" max="11824" width="8.453125" bestFit="1" customWidth="1"/>
    <col min="11825" max="11825" width="6.6328125" bestFit="1" customWidth="1"/>
    <col min="11826" max="11826" width="6.453125" bestFit="1" customWidth="1"/>
    <col min="11827" max="11827" width="7" bestFit="1" customWidth="1"/>
    <col min="11828" max="11828" width="5.08984375" bestFit="1" customWidth="1"/>
    <col min="11829" max="11829" width="7.08984375" bestFit="1" customWidth="1"/>
    <col min="11830" max="11847" width="3.08984375" customWidth="1"/>
    <col min="12054" max="12055" width="5.90625" customWidth="1"/>
    <col min="12056" max="12057" width="3.90625" customWidth="1"/>
    <col min="12058" max="12077" width="4.08984375" customWidth="1"/>
    <col min="12078" max="12078" width="7.08984375" bestFit="1" customWidth="1"/>
    <col min="12079" max="12079" width="10.6328125" customWidth="1"/>
    <col min="12080" max="12080" width="8.453125" bestFit="1" customWidth="1"/>
    <col min="12081" max="12081" width="6.6328125" bestFit="1" customWidth="1"/>
    <col min="12082" max="12082" width="6.453125" bestFit="1" customWidth="1"/>
    <col min="12083" max="12083" width="7" bestFit="1" customWidth="1"/>
    <col min="12084" max="12084" width="5.08984375" bestFit="1" customWidth="1"/>
    <col min="12085" max="12085" width="7.08984375" bestFit="1" customWidth="1"/>
    <col min="12086" max="12103" width="3.08984375" customWidth="1"/>
    <col min="12310" max="12311" width="5.90625" customWidth="1"/>
    <col min="12312" max="12313" width="3.90625" customWidth="1"/>
    <col min="12314" max="12333" width="4.08984375" customWidth="1"/>
    <col min="12334" max="12334" width="7.08984375" bestFit="1" customWidth="1"/>
    <col min="12335" max="12335" width="10.6328125" customWidth="1"/>
    <col min="12336" max="12336" width="8.453125" bestFit="1" customWidth="1"/>
    <col min="12337" max="12337" width="6.6328125" bestFit="1" customWidth="1"/>
    <col min="12338" max="12338" width="6.453125" bestFit="1" customWidth="1"/>
    <col min="12339" max="12339" width="7" bestFit="1" customWidth="1"/>
    <col min="12340" max="12340" width="5.08984375" bestFit="1" customWidth="1"/>
    <col min="12341" max="12341" width="7.08984375" bestFit="1" customWidth="1"/>
    <col min="12342" max="12359" width="3.08984375" customWidth="1"/>
    <col min="12566" max="12567" width="5.90625" customWidth="1"/>
    <col min="12568" max="12569" width="3.90625" customWidth="1"/>
    <col min="12570" max="12589" width="4.08984375" customWidth="1"/>
    <col min="12590" max="12590" width="7.08984375" bestFit="1" customWidth="1"/>
    <col min="12591" max="12591" width="10.6328125" customWidth="1"/>
    <col min="12592" max="12592" width="8.453125" bestFit="1" customWidth="1"/>
    <col min="12593" max="12593" width="6.6328125" bestFit="1" customWidth="1"/>
    <col min="12594" max="12594" width="6.453125" bestFit="1" customWidth="1"/>
    <col min="12595" max="12595" width="7" bestFit="1" customWidth="1"/>
    <col min="12596" max="12596" width="5.08984375" bestFit="1" customWidth="1"/>
    <col min="12597" max="12597" width="7.08984375" bestFit="1" customWidth="1"/>
    <col min="12598" max="12615" width="3.08984375" customWidth="1"/>
    <col min="12822" max="12823" width="5.90625" customWidth="1"/>
    <col min="12824" max="12825" width="3.90625" customWidth="1"/>
    <col min="12826" max="12845" width="4.08984375" customWidth="1"/>
    <col min="12846" max="12846" width="7.08984375" bestFit="1" customWidth="1"/>
    <col min="12847" max="12847" width="10.6328125" customWidth="1"/>
    <col min="12848" max="12848" width="8.453125" bestFit="1" customWidth="1"/>
    <col min="12849" max="12849" width="6.6328125" bestFit="1" customWidth="1"/>
    <col min="12850" max="12850" width="6.453125" bestFit="1" customWidth="1"/>
    <col min="12851" max="12851" width="7" bestFit="1" customWidth="1"/>
    <col min="12852" max="12852" width="5.08984375" bestFit="1" customWidth="1"/>
    <col min="12853" max="12853" width="7.08984375" bestFit="1" customWidth="1"/>
    <col min="12854" max="12871" width="3.08984375" customWidth="1"/>
    <col min="13078" max="13079" width="5.90625" customWidth="1"/>
    <col min="13080" max="13081" width="3.90625" customWidth="1"/>
    <col min="13082" max="13101" width="4.08984375" customWidth="1"/>
    <col min="13102" max="13102" width="7.08984375" bestFit="1" customWidth="1"/>
    <col min="13103" max="13103" width="10.6328125" customWidth="1"/>
    <col min="13104" max="13104" width="8.453125" bestFit="1" customWidth="1"/>
    <col min="13105" max="13105" width="6.6328125" bestFit="1" customWidth="1"/>
    <col min="13106" max="13106" width="6.453125" bestFit="1" customWidth="1"/>
    <col min="13107" max="13107" width="7" bestFit="1" customWidth="1"/>
    <col min="13108" max="13108" width="5.08984375" bestFit="1" customWidth="1"/>
    <col min="13109" max="13109" width="7.08984375" bestFit="1" customWidth="1"/>
    <col min="13110" max="13127" width="3.08984375" customWidth="1"/>
    <col min="13334" max="13335" width="5.90625" customWidth="1"/>
    <col min="13336" max="13337" width="3.90625" customWidth="1"/>
    <col min="13338" max="13357" width="4.08984375" customWidth="1"/>
    <col min="13358" max="13358" width="7.08984375" bestFit="1" customWidth="1"/>
    <col min="13359" max="13359" width="10.6328125" customWidth="1"/>
    <col min="13360" max="13360" width="8.453125" bestFit="1" customWidth="1"/>
    <col min="13361" max="13361" width="6.6328125" bestFit="1" customWidth="1"/>
    <col min="13362" max="13362" width="6.453125" bestFit="1" customWidth="1"/>
    <col min="13363" max="13363" width="7" bestFit="1" customWidth="1"/>
    <col min="13364" max="13364" width="5.08984375" bestFit="1" customWidth="1"/>
    <col min="13365" max="13365" width="7.08984375" bestFit="1" customWidth="1"/>
    <col min="13366" max="13383" width="3.08984375" customWidth="1"/>
    <col min="13590" max="13591" width="5.90625" customWidth="1"/>
    <col min="13592" max="13593" width="3.90625" customWidth="1"/>
    <col min="13594" max="13613" width="4.08984375" customWidth="1"/>
    <col min="13614" max="13614" width="7.08984375" bestFit="1" customWidth="1"/>
    <col min="13615" max="13615" width="10.6328125" customWidth="1"/>
    <col min="13616" max="13616" width="8.453125" bestFit="1" customWidth="1"/>
    <col min="13617" max="13617" width="6.6328125" bestFit="1" customWidth="1"/>
    <col min="13618" max="13618" width="6.453125" bestFit="1" customWidth="1"/>
    <col min="13619" max="13619" width="7" bestFit="1" customWidth="1"/>
    <col min="13620" max="13620" width="5.08984375" bestFit="1" customWidth="1"/>
    <col min="13621" max="13621" width="7.08984375" bestFit="1" customWidth="1"/>
    <col min="13622" max="13639" width="3.08984375" customWidth="1"/>
    <col min="13846" max="13847" width="5.90625" customWidth="1"/>
    <col min="13848" max="13849" width="3.90625" customWidth="1"/>
    <col min="13850" max="13869" width="4.08984375" customWidth="1"/>
    <col min="13870" max="13870" width="7.08984375" bestFit="1" customWidth="1"/>
    <col min="13871" max="13871" width="10.6328125" customWidth="1"/>
    <col min="13872" max="13872" width="8.453125" bestFit="1" customWidth="1"/>
    <col min="13873" max="13873" width="6.6328125" bestFit="1" customWidth="1"/>
    <col min="13874" max="13874" width="6.453125" bestFit="1" customWidth="1"/>
    <col min="13875" max="13875" width="7" bestFit="1" customWidth="1"/>
    <col min="13876" max="13876" width="5.08984375" bestFit="1" customWidth="1"/>
    <col min="13877" max="13877" width="7.08984375" bestFit="1" customWidth="1"/>
    <col min="13878" max="13895" width="3.08984375" customWidth="1"/>
    <col min="14102" max="14103" width="5.90625" customWidth="1"/>
    <col min="14104" max="14105" width="3.90625" customWidth="1"/>
    <col min="14106" max="14125" width="4.08984375" customWidth="1"/>
    <col min="14126" max="14126" width="7.08984375" bestFit="1" customWidth="1"/>
    <col min="14127" max="14127" width="10.6328125" customWidth="1"/>
    <col min="14128" max="14128" width="8.453125" bestFit="1" customWidth="1"/>
    <col min="14129" max="14129" width="6.6328125" bestFit="1" customWidth="1"/>
    <col min="14130" max="14130" width="6.453125" bestFit="1" customWidth="1"/>
    <col min="14131" max="14131" width="7" bestFit="1" customWidth="1"/>
    <col min="14132" max="14132" width="5.08984375" bestFit="1" customWidth="1"/>
    <col min="14133" max="14133" width="7.08984375" bestFit="1" customWidth="1"/>
    <col min="14134" max="14151" width="3.08984375" customWidth="1"/>
    <col min="14358" max="14359" width="5.90625" customWidth="1"/>
    <col min="14360" max="14361" width="3.90625" customWidth="1"/>
    <col min="14362" max="14381" width="4.08984375" customWidth="1"/>
    <col min="14382" max="14382" width="7.08984375" bestFit="1" customWidth="1"/>
    <col min="14383" max="14383" width="10.6328125" customWidth="1"/>
    <col min="14384" max="14384" width="8.453125" bestFit="1" customWidth="1"/>
    <col min="14385" max="14385" width="6.6328125" bestFit="1" customWidth="1"/>
    <col min="14386" max="14386" width="6.453125" bestFit="1" customWidth="1"/>
    <col min="14387" max="14387" width="7" bestFit="1" customWidth="1"/>
    <col min="14388" max="14388" width="5.08984375" bestFit="1" customWidth="1"/>
    <col min="14389" max="14389" width="7.08984375" bestFit="1" customWidth="1"/>
    <col min="14390" max="14407" width="3.08984375" customWidth="1"/>
    <col min="14614" max="14615" width="5.90625" customWidth="1"/>
    <col min="14616" max="14617" width="3.90625" customWidth="1"/>
    <col min="14618" max="14637" width="4.08984375" customWidth="1"/>
    <col min="14638" max="14638" width="7.08984375" bestFit="1" customWidth="1"/>
    <col min="14639" max="14639" width="10.6328125" customWidth="1"/>
    <col min="14640" max="14640" width="8.453125" bestFit="1" customWidth="1"/>
    <col min="14641" max="14641" width="6.6328125" bestFit="1" customWidth="1"/>
    <col min="14642" max="14642" width="6.453125" bestFit="1" customWidth="1"/>
    <col min="14643" max="14643" width="7" bestFit="1" customWidth="1"/>
    <col min="14644" max="14644" width="5.08984375" bestFit="1" customWidth="1"/>
    <col min="14645" max="14645" width="7.08984375" bestFit="1" customWidth="1"/>
    <col min="14646" max="14663" width="3.08984375" customWidth="1"/>
    <col min="14870" max="14871" width="5.90625" customWidth="1"/>
    <col min="14872" max="14873" width="3.90625" customWidth="1"/>
    <col min="14874" max="14893" width="4.08984375" customWidth="1"/>
    <col min="14894" max="14894" width="7.08984375" bestFit="1" customWidth="1"/>
    <col min="14895" max="14895" width="10.6328125" customWidth="1"/>
    <col min="14896" max="14896" width="8.453125" bestFit="1" customWidth="1"/>
    <col min="14897" max="14897" width="6.6328125" bestFit="1" customWidth="1"/>
    <col min="14898" max="14898" width="6.453125" bestFit="1" customWidth="1"/>
    <col min="14899" max="14899" width="7" bestFit="1" customWidth="1"/>
    <col min="14900" max="14900" width="5.08984375" bestFit="1" customWidth="1"/>
    <col min="14901" max="14901" width="7.08984375" bestFit="1" customWidth="1"/>
    <col min="14902" max="14919" width="3.08984375" customWidth="1"/>
    <col min="15126" max="15127" width="5.90625" customWidth="1"/>
    <col min="15128" max="15129" width="3.90625" customWidth="1"/>
    <col min="15130" max="15149" width="4.08984375" customWidth="1"/>
    <col min="15150" max="15150" width="7.08984375" bestFit="1" customWidth="1"/>
    <col min="15151" max="15151" width="10.6328125" customWidth="1"/>
    <col min="15152" max="15152" width="8.453125" bestFit="1" customWidth="1"/>
    <col min="15153" max="15153" width="6.6328125" bestFit="1" customWidth="1"/>
    <col min="15154" max="15154" width="6.453125" bestFit="1" customWidth="1"/>
    <col min="15155" max="15155" width="7" bestFit="1" customWidth="1"/>
    <col min="15156" max="15156" width="5.08984375" bestFit="1" customWidth="1"/>
    <col min="15157" max="15157" width="7.08984375" bestFit="1" customWidth="1"/>
    <col min="15158" max="15175" width="3.08984375" customWidth="1"/>
    <col min="15382" max="15383" width="5.90625" customWidth="1"/>
    <col min="15384" max="15385" width="3.90625" customWidth="1"/>
    <col min="15386" max="15405" width="4.08984375" customWidth="1"/>
    <col min="15406" max="15406" width="7.08984375" bestFit="1" customWidth="1"/>
    <col min="15407" max="15407" width="10.6328125" customWidth="1"/>
    <col min="15408" max="15408" width="8.453125" bestFit="1" customWidth="1"/>
    <col min="15409" max="15409" width="6.6328125" bestFit="1" customWidth="1"/>
    <col min="15410" max="15410" width="6.453125" bestFit="1" customWidth="1"/>
    <col min="15411" max="15411" width="7" bestFit="1" customWidth="1"/>
    <col min="15412" max="15412" width="5.08984375" bestFit="1" customWidth="1"/>
    <col min="15413" max="15413" width="7.08984375" bestFit="1" customWidth="1"/>
    <col min="15414" max="15431" width="3.08984375" customWidth="1"/>
    <col min="15638" max="15639" width="5.90625" customWidth="1"/>
    <col min="15640" max="15641" width="3.90625" customWidth="1"/>
    <col min="15642" max="15661" width="4.08984375" customWidth="1"/>
    <col min="15662" max="15662" width="7.08984375" bestFit="1" customWidth="1"/>
    <col min="15663" max="15663" width="10.6328125" customWidth="1"/>
    <col min="15664" max="15664" width="8.453125" bestFit="1" customWidth="1"/>
    <col min="15665" max="15665" width="6.6328125" bestFit="1" customWidth="1"/>
    <col min="15666" max="15666" width="6.453125" bestFit="1" customWidth="1"/>
    <col min="15667" max="15667" width="7" bestFit="1" customWidth="1"/>
    <col min="15668" max="15668" width="5.08984375" bestFit="1" customWidth="1"/>
    <col min="15669" max="15669" width="7.08984375" bestFit="1" customWidth="1"/>
    <col min="15670" max="15687" width="3.08984375" customWidth="1"/>
    <col min="15894" max="15895" width="5.90625" customWidth="1"/>
    <col min="15896" max="15897" width="3.90625" customWidth="1"/>
    <col min="15898" max="15917" width="4.08984375" customWidth="1"/>
    <col min="15918" max="15918" width="7.08984375" bestFit="1" customWidth="1"/>
    <col min="15919" max="15919" width="10.6328125" customWidth="1"/>
    <col min="15920" max="15920" width="8.453125" bestFit="1" customWidth="1"/>
    <col min="15921" max="15921" width="6.6328125" bestFit="1" customWidth="1"/>
    <col min="15922" max="15922" width="6.453125" bestFit="1" customWidth="1"/>
    <col min="15923" max="15923" width="7" bestFit="1" customWidth="1"/>
    <col min="15924" max="15924" width="5.08984375" bestFit="1" customWidth="1"/>
    <col min="15925" max="15925" width="7.08984375" bestFit="1" customWidth="1"/>
    <col min="15926" max="15943" width="3.08984375" customWidth="1"/>
    <col min="16150" max="16151" width="5.90625" customWidth="1"/>
    <col min="16152" max="16153" width="3.90625" customWidth="1"/>
    <col min="16154" max="16173" width="4.08984375" customWidth="1"/>
    <col min="16174" max="16174" width="7.08984375" bestFit="1" customWidth="1"/>
    <col min="16175" max="16175" width="10.6328125" customWidth="1"/>
    <col min="16176" max="16176" width="8.453125" bestFit="1" customWidth="1"/>
    <col min="16177" max="16177" width="6.6328125" bestFit="1" customWidth="1"/>
    <col min="16178" max="16178" width="6.453125" bestFit="1" customWidth="1"/>
    <col min="16179" max="16179" width="7" bestFit="1" customWidth="1"/>
    <col min="16180" max="16180" width="5.08984375" bestFit="1" customWidth="1"/>
    <col min="16181" max="16181" width="7.08984375" bestFit="1" customWidth="1"/>
    <col min="16182" max="16199" width="3.08984375" customWidth="1"/>
  </cols>
  <sheetData>
    <row r="1" spans="1:41" ht="18" customHeight="1" thickBot="1">
      <c r="A1" s="741"/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T1" s="741"/>
      <c r="AG1"/>
      <c r="AH1"/>
      <c r="AI1"/>
      <c r="AJ1"/>
      <c r="AK1"/>
      <c r="AL1"/>
      <c r="AM1"/>
      <c r="AN1"/>
      <c r="AO1"/>
    </row>
    <row r="2" spans="1:41" ht="18" customHeight="1">
      <c r="A2" s="718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  <c r="Q2" s="736"/>
      <c r="R2" s="736"/>
      <c r="S2" s="736"/>
      <c r="T2" s="718"/>
      <c r="U2" s="782"/>
      <c r="AF2" s="801"/>
      <c r="AG2" s="801"/>
      <c r="AH2" s="801"/>
      <c r="AI2" s="1616"/>
      <c r="AJ2" s="1617" t="s">
        <v>872</v>
      </c>
      <c r="AK2" s="1620" t="s">
        <v>522</v>
      </c>
      <c r="AL2" s="1620"/>
      <c r="AM2" s="1620"/>
      <c r="AN2" s="1620"/>
      <c r="AO2" s="1621"/>
    </row>
    <row r="3" spans="1:41" ht="30" customHeight="1">
      <c r="A3" s="851"/>
      <c r="B3" s="851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747"/>
      <c r="Q3" s="747"/>
      <c r="R3" s="747"/>
      <c r="S3" s="767"/>
      <c r="T3" s="718"/>
      <c r="U3" s="747"/>
      <c r="V3"/>
      <c r="W3"/>
      <c r="X3" s="803" t="s">
        <v>523</v>
      </c>
      <c r="Y3" s="803" t="s">
        <v>524</v>
      </c>
      <c r="Z3" s="803" t="s">
        <v>525</v>
      </c>
      <c r="AA3"/>
      <c r="AB3"/>
      <c r="AC3"/>
      <c r="AD3"/>
      <c r="AE3"/>
      <c r="AF3" s="802" t="s">
        <v>873</v>
      </c>
      <c r="AG3" s="802"/>
      <c r="AH3" s="802"/>
      <c r="AI3" s="1618"/>
      <c r="AJ3" s="1619"/>
      <c r="AK3" s="1622" t="s">
        <v>523</v>
      </c>
      <c r="AL3" s="1622" t="s">
        <v>524</v>
      </c>
      <c r="AM3" s="1622" t="s">
        <v>525</v>
      </c>
      <c r="AN3" s="1622"/>
      <c r="AO3" s="1623"/>
    </row>
    <row r="4" spans="1:41" ht="18" customHeight="1">
      <c r="A4" s="852"/>
      <c r="B4" s="852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67"/>
      <c r="T4" s="718"/>
      <c r="U4" s="747"/>
      <c r="V4"/>
      <c r="W4" s="804" t="s">
        <v>527</v>
      </c>
      <c r="X4" s="1801">
        <f>SUM(Y4:Z4)</f>
        <v>11639</v>
      </c>
      <c r="Y4" s="808">
        <v>7641</v>
      </c>
      <c r="Z4" s="808">
        <v>3998</v>
      </c>
      <c r="AA4"/>
      <c r="AB4"/>
      <c r="AC4"/>
      <c r="AD4"/>
      <c r="AE4"/>
      <c r="AF4" s="2219" t="s">
        <v>526</v>
      </c>
      <c r="AG4" s="2219"/>
      <c r="AH4" s="2219"/>
      <c r="AI4" s="2219"/>
      <c r="AJ4" s="2220"/>
      <c r="AK4" s="1624">
        <v>16718</v>
      </c>
      <c r="AL4" s="1624">
        <v>11387</v>
      </c>
      <c r="AM4" s="1625">
        <v>5331</v>
      </c>
      <c r="AN4" s="1625"/>
      <c r="AO4" s="1625"/>
    </row>
    <row r="5" spans="1:41" ht="19" customHeight="1">
      <c r="A5" s="747"/>
      <c r="B5" s="747"/>
      <c r="C5" s="796"/>
      <c r="D5" s="796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  <c r="P5" s="772"/>
      <c r="Q5" s="772"/>
      <c r="R5" s="772"/>
      <c r="S5" s="774"/>
      <c r="T5" s="718"/>
      <c r="U5" s="808"/>
      <c r="V5"/>
      <c r="W5" s="809" t="s">
        <v>531</v>
      </c>
      <c r="X5" s="1801">
        <f>SUM(Y5:Z5)</f>
        <v>2293</v>
      </c>
      <c r="Y5" s="808">
        <v>2030</v>
      </c>
      <c r="Z5" s="808">
        <v>263</v>
      </c>
      <c r="AA5"/>
      <c r="AB5"/>
      <c r="AC5"/>
      <c r="AD5"/>
      <c r="AE5"/>
      <c r="AF5" s="2216" t="s">
        <v>527</v>
      </c>
      <c r="AG5" s="2217"/>
      <c r="AH5" s="2217"/>
      <c r="AI5" s="805"/>
      <c r="AJ5" s="1602"/>
      <c r="AK5" s="1625">
        <v>11639</v>
      </c>
      <c r="AL5" s="1625">
        <v>7641</v>
      </c>
      <c r="AM5" s="1625">
        <v>3998</v>
      </c>
      <c r="AN5" s="1625"/>
      <c r="AO5" s="1625"/>
    </row>
    <row r="6" spans="1:41" ht="19" customHeight="1">
      <c r="A6" s="747"/>
      <c r="B6" s="747"/>
      <c r="C6" s="796"/>
      <c r="D6" s="796"/>
      <c r="E6" s="772"/>
      <c r="F6" s="772"/>
      <c r="G6" s="772"/>
      <c r="H6" s="772"/>
      <c r="I6" s="772"/>
      <c r="J6" s="772"/>
      <c r="K6" s="772"/>
      <c r="L6" s="772"/>
      <c r="M6" s="772"/>
      <c r="N6" s="772"/>
      <c r="O6" s="772"/>
      <c r="P6" s="772"/>
      <c r="Q6" s="772"/>
      <c r="R6" s="772"/>
      <c r="S6" s="774"/>
      <c r="T6" s="718"/>
      <c r="U6" s="808"/>
      <c r="V6"/>
      <c r="W6" s="811" t="s">
        <v>532</v>
      </c>
      <c r="X6" s="1801">
        <f>SUM(Y6:Z6)</f>
        <v>2786</v>
      </c>
      <c r="Y6" s="808">
        <v>1716</v>
      </c>
      <c r="Z6" s="808">
        <v>1070</v>
      </c>
      <c r="AA6"/>
      <c r="AB6"/>
      <c r="AC6"/>
      <c r="AD6"/>
      <c r="AE6"/>
      <c r="AF6" s="2218"/>
      <c r="AG6" s="2218"/>
      <c r="AH6" s="2218"/>
      <c r="AI6" s="806"/>
      <c r="AJ6" s="1603"/>
      <c r="AK6" s="1625"/>
      <c r="AL6" s="1625"/>
      <c r="AM6" s="1625"/>
      <c r="AN6" s="1625"/>
      <c r="AO6" s="1625"/>
    </row>
    <row r="7" spans="1:41" ht="19" customHeight="1">
      <c r="A7" s="747"/>
      <c r="B7" s="747"/>
      <c r="C7" s="796"/>
      <c r="D7" s="796"/>
      <c r="E7" s="772"/>
      <c r="F7" s="772"/>
      <c r="G7" s="772"/>
      <c r="H7" s="772"/>
      <c r="I7" s="772"/>
      <c r="J7" s="772"/>
      <c r="K7" s="772"/>
      <c r="L7" s="772"/>
      <c r="M7" s="772"/>
      <c r="N7" s="772"/>
      <c r="O7" s="772"/>
      <c r="P7" s="772"/>
      <c r="Q7" s="772"/>
      <c r="R7" s="772"/>
      <c r="S7" s="774"/>
      <c r="T7" s="718"/>
      <c r="U7" s="808"/>
      <c r="V7"/>
      <c r="W7"/>
      <c r="X7"/>
      <c r="Y7"/>
      <c r="Z7"/>
      <c r="AA7"/>
      <c r="AB7"/>
      <c r="AC7"/>
      <c r="AD7"/>
      <c r="AE7"/>
      <c r="AF7" s="1604"/>
      <c r="AG7" s="2225" t="s">
        <v>528</v>
      </c>
      <c r="AH7" s="2225"/>
      <c r="AI7" s="1605"/>
      <c r="AJ7" s="1606"/>
      <c r="AK7" s="1625">
        <v>8179</v>
      </c>
      <c r="AL7" s="1625">
        <v>5368</v>
      </c>
      <c r="AM7" s="1625">
        <v>2811</v>
      </c>
      <c r="AN7" s="1625"/>
      <c r="AO7" s="1625"/>
    </row>
    <row r="8" spans="1:41" ht="19" customHeight="1">
      <c r="A8" s="747"/>
      <c r="B8" s="747"/>
      <c r="C8" s="796"/>
      <c r="D8" s="796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4"/>
      <c r="T8" s="718"/>
      <c r="U8" s="808"/>
      <c r="V8"/>
      <c r="W8"/>
      <c r="X8" s="1821"/>
      <c r="Y8" s="1821"/>
      <c r="Z8" s="1821"/>
      <c r="AA8"/>
      <c r="AB8"/>
      <c r="AC8"/>
      <c r="AD8"/>
      <c r="AE8"/>
      <c r="AF8" s="752"/>
      <c r="AG8" s="2213" t="s">
        <v>529</v>
      </c>
      <c r="AH8" s="2213"/>
      <c r="AI8" s="1607"/>
      <c r="AJ8" s="1608"/>
      <c r="AK8" s="1625">
        <v>3391</v>
      </c>
      <c r="AL8" s="1625">
        <v>2235</v>
      </c>
      <c r="AM8" s="1625">
        <v>1156</v>
      </c>
      <c r="AN8" s="1625"/>
      <c r="AO8" s="1625"/>
    </row>
    <row r="9" spans="1:41" ht="19" customHeight="1">
      <c r="A9" s="748"/>
      <c r="B9" s="748"/>
      <c r="C9" s="739"/>
      <c r="D9" s="739"/>
      <c r="E9" s="739"/>
      <c r="F9" s="739"/>
      <c r="G9" s="739"/>
      <c r="H9" s="739"/>
      <c r="I9" s="739"/>
      <c r="J9" s="739"/>
      <c r="K9" s="739"/>
      <c r="L9" s="739"/>
      <c r="M9" s="739"/>
      <c r="N9" s="739"/>
      <c r="O9" s="739"/>
      <c r="P9" s="739"/>
      <c r="Q9" s="739"/>
      <c r="R9" s="739"/>
      <c r="S9" s="798"/>
      <c r="T9" s="772"/>
      <c r="U9" s="808"/>
      <c r="V9"/>
      <c r="W9" s="804"/>
      <c r="X9" s="1820"/>
      <c r="Y9" s="1820"/>
      <c r="Z9" s="1820"/>
      <c r="AA9"/>
      <c r="AB9"/>
      <c r="AC9"/>
      <c r="AD9"/>
      <c r="AE9"/>
      <c r="AF9" s="752"/>
      <c r="AG9" s="2223" t="s">
        <v>874</v>
      </c>
      <c r="AH9" s="2223"/>
      <c r="AI9" s="2223"/>
      <c r="AJ9" s="2224"/>
      <c r="AK9" s="1625">
        <v>53</v>
      </c>
      <c r="AL9" s="1625">
        <v>32</v>
      </c>
      <c r="AM9" s="1625">
        <v>21</v>
      </c>
      <c r="AN9" s="1625"/>
      <c r="AO9" s="1625"/>
    </row>
    <row r="10" spans="1:41" ht="17.25" customHeight="1">
      <c r="A10" s="733"/>
      <c r="B10" s="733"/>
      <c r="C10" s="733"/>
      <c r="D10" s="733"/>
      <c r="E10" s="733"/>
      <c r="F10" s="733"/>
      <c r="G10" s="733"/>
      <c r="H10" s="733"/>
      <c r="I10" s="733"/>
      <c r="J10" s="733"/>
      <c r="K10" s="733"/>
      <c r="L10" s="733"/>
      <c r="M10" s="733"/>
      <c r="N10" s="733"/>
      <c r="O10" s="733"/>
      <c r="P10" s="733"/>
      <c r="Q10" s="733"/>
      <c r="R10" s="734"/>
      <c r="S10" s="735"/>
      <c r="T10" s="733"/>
      <c r="U10" s="808"/>
      <c r="V10"/>
      <c r="W10" s="804"/>
      <c r="X10" s="1654"/>
      <c r="Y10" s="1820"/>
      <c r="Z10" s="1654"/>
      <c r="AA10"/>
      <c r="AB10"/>
      <c r="AC10"/>
      <c r="AD10"/>
      <c r="AE10"/>
      <c r="AF10" s="752"/>
      <c r="AG10" s="2223" t="s">
        <v>530</v>
      </c>
      <c r="AH10" s="2223"/>
      <c r="AI10" s="2223"/>
      <c r="AJ10" s="2224"/>
      <c r="AK10" s="1625">
        <v>16</v>
      </c>
      <c r="AL10" s="1625">
        <v>6</v>
      </c>
      <c r="AM10" s="1625">
        <v>10</v>
      </c>
      <c r="AN10" s="1625"/>
      <c r="AO10" s="1625"/>
    </row>
    <row r="11" spans="1:41" ht="17.25" customHeight="1">
      <c r="A11" s="932"/>
      <c r="B11" s="733"/>
      <c r="C11" s="733"/>
      <c r="D11" s="733"/>
      <c r="E11" s="733"/>
      <c r="F11" s="733"/>
      <c r="G11" s="733"/>
      <c r="H11" s="733"/>
      <c r="I11" s="733"/>
      <c r="J11" s="733"/>
      <c r="K11" s="733"/>
      <c r="L11" s="733"/>
      <c r="M11" s="733"/>
      <c r="N11" s="733"/>
      <c r="O11" s="733"/>
      <c r="P11" s="733"/>
      <c r="Q11" s="733"/>
      <c r="R11" s="733"/>
      <c r="S11" s="733"/>
      <c r="T11" s="735"/>
      <c r="U11" s="808"/>
      <c r="V11"/>
      <c r="W11" s="809"/>
      <c r="X11" s="1820"/>
      <c r="Y11" s="1820"/>
      <c r="Z11" s="1820"/>
      <c r="AA11"/>
      <c r="AB11"/>
      <c r="AC11"/>
      <c r="AD11"/>
      <c r="AE11"/>
      <c r="AF11" s="2221" t="s">
        <v>531</v>
      </c>
      <c r="AG11" s="2221"/>
      <c r="AH11" s="2221"/>
      <c r="AI11" s="809"/>
      <c r="AJ11" s="1609"/>
      <c r="AK11" s="1625">
        <v>2293</v>
      </c>
      <c r="AL11" s="1625">
        <v>2030</v>
      </c>
      <c r="AM11" s="1625">
        <v>263</v>
      </c>
      <c r="AN11" s="1625"/>
      <c r="AO11" s="1625"/>
    </row>
    <row r="12" spans="1:41" ht="17.25" customHeight="1">
      <c r="A12" s="741"/>
      <c r="U12" s="808"/>
      <c r="V12"/>
      <c r="W12" s="809"/>
      <c r="X12" s="1654"/>
      <c r="Y12" s="1820"/>
      <c r="Z12" s="1654"/>
      <c r="AA12"/>
      <c r="AB12"/>
      <c r="AC12"/>
      <c r="AD12"/>
      <c r="AE12"/>
      <c r="AF12" s="2222"/>
      <c r="AG12" s="2222"/>
      <c r="AH12" s="2222"/>
      <c r="AI12" s="810"/>
      <c r="AJ12" s="1610"/>
      <c r="AK12" s="1625"/>
      <c r="AL12" s="1625"/>
      <c r="AM12" s="1625"/>
      <c r="AN12" s="1625"/>
      <c r="AO12" s="1625"/>
    </row>
    <row r="13" spans="1:41" ht="17.25" customHeight="1">
      <c r="A13" s="741"/>
      <c r="T13" s="782"/>
      <c r="U13" s="808"/>
      <c r="V13"/>
      <c r="W13" s="811"/>
      <c r="X13" s="1820"/>
      <c r="Y13" s="1820"/>
      <c r="Z13" s="1820"/>
      <c r="AA13"/>
      <c r="AB13"/>
      <c r="AC13"/>
      <c r="AD13"/>
      <c r="AE13"/>
      <c r="AF13" s="752"/>
      <c r="AG13" s="2213" t="s">
        <v>528</v>
      </c>
      <c r="AH13" s="2213"/>
      <c r="AI13" s="1607"/>
      <c r="AJ13" s="1608"/>
      <c r="AK13" s="1625">
        <v>2183</v>
      </c>
      <c r="AL13" s="1625">
        <v>1936</v>
      </c>
      <c r="AM13" s="1625">
        <v>247</v>
      </c>
      <c r="AN13" s="1625"/>
      <c r="AO13" s="1625"/>
    </row>
    <row r="14" spans="1:41" ht="17.25" customHeight="1">
      <c r="A14" s="856"/>
      <c r="B14" s="856"/>
      <c r="C14" s="856"/>
      <c r="D14" s="933"/>
      <c r="E14" s="933"/>
      <c r="F14" s="747"/>
      <c r="G14" s="747"/>
      <c r="H14" s="747"/>
      <c r="I14" s="747"/>
      <c r="J14" s="747"/>
      <c r="K14" s="747"/>
      <c r="L14" s="747"/>
      <c r="M14" s="747"/>
      <c r="N14" s="747"/>
      <c r="O14" s="747"/>
      <c r="P14" s="747"/>
      <c r="Q14" s="747"/>
      <c r="R14" s="747"/>
      <c r="S14" s="747"/>
      <c r="T14" s="747"/>
      <c r="U14" s="808"/>
      <c r="V14"/>
      <c r="W14" s="811"/>
      <c r="X14" s="280"/>
      <c r="Y14" s="1820"/>
      <c r="Z14" s="280"/>
      <c r="AA14"/>
      <c r="AB14"/>
      <c r="AC14"/>
      <c r="AD14"/>
      <c r="AE14"/>
      <c r="AF14" s="752"/>
      <c r="AG14" s="2213" t="s">
        <v>529</v>
      </c>
      <c r="AH14" s="2213"/>
      <c r="AI14" s="1607"/>
      <c r="AJ14" s="1608"/>
      <c r="AK14" s="1625">
        <v>110</v>
      </c>
      <c r="AL14" s="1625">
        <v>94</v>
      </c>
      <c r="AM14" s="1625">
        <v>16</v>
      </c>
      <c r="AN14" s="1625"/>
      <c r="AO14" s="1625"/>
    </row>
    <row r="15" spans="1:41" ht="17.25" customHeight="1">
      <c r="A15" s="856"/>
      <c r="B15" s="856"/>
      <c r="C15" s="856"/>
      <c r="D15" s="933"/>
      <c r="E15" s="933"/>
      <c r="F15" s="747"/>
      <c r="G15" s="747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808"/>
      <c r="V15"/>
      <c r="W15"/>
      <c r="X15"/>
      <c r="Y15"/>
      <c r="Z15"/>
      <c r="AA15"/>
      <c r="AB15"/>
      <c r="AC15"/>
      <c r="AD15"/>
      <c r="AE15"/>
      <c r="AF15" s="2214" t="s">
        <v>532</v>
      </c>
      <c r="AG15" s="2214"/>
      <c r="AH15" s="2214"/>
      <c r="AI15" s="811"/>
      <c r="AJ15" s="1611"/>
      <c r="AK15" s="1625">
        <v>2786</v>
      </c>
      <c r="AL15" s="1625">
        <v>1716</v>
      </c>
      <c r="AM15" s="1625">
        <v>1070</v>
      </c>
      <c r="AN15" s="1625"/>
      <c r="AO15" s="1625"/>
    </row>
    <row r="16" spans="1:41" ht="28" customHeight="1">
      <c r="A16" s="934"/>
      <c r="B16" s="934"/>
      <c r="C16" s="934"/>
      <c r="D16" s="934"/>
      <c r="E16" s="934"/>
      <c r="F16" s="808"/>
      <c r="G16" s="808"/>
      <c r="H16" s="808"/>
      <c r="I16" s="808"/>
      <c r="J16" s="808"/>
      <c r="K16" s="808"/>
      <c r="L16" s="808"/>
      <c r="M16" s="808"/>
      <c r="N16" s="808"/>
      <c r="O16" s="808"/>
      <c r="P16" s="808"/>
      <c r="Q16" s="808"/>
      <c r="R16" s="808"/>
      <c r="S16" s="808"/>
      <c r="T16" s="808"/>
      <c r="U16" s="808"/>
      <c r="V16"/>
      <c r="W16"/>
      <c r="X16"/>
      <c r="Y16"/>
      <c r="Z16"/>
      <c r="AA16"/>
      <c r="AB16"/>
      <c r="AC16"/>
      <c r="AD16"/>
      <c r="AE16"/>
      <c r="AF16" s="2215"/>
      <c r="AG16" s="2215"/>
      <c r="AH16" s="2215"/>
      <c r="AI16" s="812"/>
      <c r="AJ16" s="1612"/>
      <c r="AK16" s="1625"/>
      <c r="AL16" s="1625"/>
      <c r="AM16" s="1625"/>
      <c r="AN16" s="1625"/>
      <c r="AO16" s="1625"/>
    </row>
    <row r="17" spans="1:41" ht="17.25" customHeight="1">
      <c r="A17" s="935"/>
      <c r="B17" s="806"/>
      <c r="C17" s="806"/>
      <c r="D17" s="806"/>
      <c r="E17" s="806"/>
      <c r="F17" s="808"/>
      <c r="G17" s="808"/>
      <c r="H17" s="808"/>
      <c r="I17" s="808"/>
      <c r="J17" s="808"/>
      <c r="K17" s="808"/>
      <c r="L17" s="808"/>
      <c r="M17" s="808"/>
      <c r="N17" s="808"/>
      <c r="O17" s="808"/>
      <c r="P17" s="808"/>
      <c r="Q17" s="808"/>
      <c r="R17" s="808"/>
      <c r="S17" s="808"/>
      <c r="T17" s="808"/>
      <c r="U17" s="808"/>
      <c r="V17"/>
      <c r="W17"/>
      <c r="X17"/>
      <c r="Y17"/>
      <c r="Z17"/>
      <c r="AA17"/>
      <c r="AB17"/>
      <c r="AC17"/>
      <c r="AD17"/>
      <c r="AE17"/>
      <c r="AF17" s="752"/>
      <c r="AG17" s="2213" t="s">
        <v>528</v>
      </c>
      <c r="AH17" s="2213"/>
      <c r="AI17" s="1607"/>
      <c r="AJ17" s="1608"/>
      <c r="AK17" s="1625">
        <v>2752</v>
      </c>
      <c r="AL17" s="1625">
        <v>1691</v>
      </c>
      <c r="AM17" s="1625">
        <v>1061</v>
      </c>
      <c r="AN17" s="1625"/>
      <c r="AO17" s="1625"/>
    </row>
    <row r="18" spans="1:41" ht="17.25" customHeight="1" thickBot="1">
      <c r="A18" s="806"/>
      <c r="B18" s="806"/>
      <c r="C18" s="806"/>
      <c r="D18" s="806"/>
      <c r="E18" s="806"/>
      <c r="F18" s="808"/>
      <c r="G18" s="808"/>
      <c r="H18" s="808"/>
      <c r="I18" s="808"/>
      <c r="J18" s="808"/>
      <c r="K18" s="808"/>
      <c r="L18" s="808"/>
      <c r="M18" s="808"/>
      <c r="N18" s="808"/>
      <c r="O18" s="808"/>
      <c r="P18" s="808"/>
      <c r="Q18" s="808"/>
      <c r="R18" s="808"/>
      <c r="S18" s="808"/>
      <c r="T18" s="808"/>
      <c r="U18" s="808"/>
      <c r="V18"/>
      <c r="W18"/>
      <c r="X18"/>
      <c r="Y18"/>
      <c r="Z18"/>
      <c r="AA18"/>
      <c r="AB18"/>
      <c r="AC18"/>
      <c r="AD18"/>
      <c r="AE18"/>
      <c r="AF18" s="1613"/>
      <c r="AG18" s="2213" t="s">
        <v>529</v>
      </c>
      <c r="AH18" s="2213"/>
      <c r="AI18" s="1614"/>
      <c r="AJ18" s="1615"/>
      <c r="AK18" s="1625">
        <v>34</v>
      </c>
      <c r="AL18" s="1625">
        <v>25</v>
      </c>
      <c r="AM18" s="1625">
        <v>9</v>
      </c>
      <c r="AN18" s="1625"/>
      <c r="AO18" s="1625"/>
    </row>
    <row r="19" spans="1:41" ht="17.25" customHeight="1" thickBot="1">
      <c r="A19" s="928"/>
      <c r="B19" s="929"/>
      <c r="C19" s="929"/>
      <c r="D19" s="929"/>
      <c r="E19" s="929"/>
      <c r="F19" s="808"/>
      <c r="G19" s="808"/>
      <c r="H19" s="808"/>
      <c r="I19" s="808"/>
      <c r="J19" s="808"/>
      <c r="K19" s="808"/>
      <c r="L19" s="808"/>
      <c r="M19" s="808"/>
      <c r="N19" s="808"/>
      <c r="O19" s="808"/>
      <c r="P19" s="808"/>
      <c r="Q19" s="808"/>
      <c r="R19" s="808"/>
      <c r="S19" s="808"/>
      <c r="T19" s="808"/>
      <c r="U19" s="808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ht="17.25" customHeight="1">
      <c r="A20" s="930"/>
      <c r="B20" s="931"/>
      <c r="C20" s="931"/>
      <c r="D20" s="931"/>
      <c r="E20" s="931"/>
      <c r="F20" s="808"/>
      <c r="G20" s="808"/>
      <c r="H20" s="808"/>
      <c r="I20" s="808"/>
      <c r="J20" s="808"/>
      <c r="K20" s="808"/>
      <c r="L20" s="808"/>
      <c r="M20" s="808"/>
      <c r="N20" s="808"/>
      <c r="O20" s="808"/>
      <c r="P20" s="808"/>
      <c r="Q20" s="808"/>
      <c r="R20" s="808"/>
      <c r="S20" s="808"/>
      <c r="T20" s="808"/>
      <c r="U20" s="735"/>
      <c r="V20" s="755"/>
      <c r="W20" s="1653" t="s">
        <v>889</v>
      </c>
      <c r="X20" s="814" t="s">
        <v>890</v>
      </c>
      <c r="Y20" s="814" t="s">
        <v>891</v>
      </c>
      <c r="Z20" s="813"/>
      <c r="AA20" s="813"/>
      <c r="AB20" s="813"/>
      <c r="AC20" s="814"/>
      <c r="AD20" s="731"/>
      <c r="AE20" s="731"/>
      <c r="AF20" s="731"/>
      <c r="AG20" s="732"/>
      <c r="AH20" s="814"/>
      <c r="AI20" s="732" t="s">
        <v>765</v>
      </c>
      <c r="AJ20"/>
      <c r="AK20"/>
      <c r="AL20"/>
      <c r="AM20"/>
      <c r="AN20"/>
      <c r="AO20"/>
    </row>
    <row r="21" spans="1:41" ht="29.25" customHeight="1">
      <c r="A21" s="930"/>
      <c r="B21" s="807"/>
      <c r="C21" s="807"/>
      <c r="D21" s="807"/>
      <c r="E21" s="807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8"/>
      <c r="Q21" s="808"/>
      <c r="R21" s="808"/>
      <c r="S21" s="808"/>
      <c r="T21" s="808"/>
      <c r="W21" s="1" t="s">
        <v>887</v>
      </c>
      <c r="X21" s="1" t="s">
        <v>527</v>
      </c>
      <c r="Y21" s="1">
        <v>7641</v>
      </c>
      <c r="AO21"/>
    </row>
    <row r="22" spans="1:41" ht="29.25" customHeight="1">
      <c r="A22" s="930"/>
      <c r="B22" s="807"/>
      <c r="C22" s="807"/>
      <c r="D22" s="807"/>
      <c r="E22" s="807"/>
      <c r="F22" s="808"/>
      <c r="G22" s="808"/>
      <c r="H22" s="808"/>
      <c r="I22" s="808"/>
      <c r="J22" s="808"/>
      <c r="K22" s="808"/>
      <c r="L22" s="808"/>
      <c r="M22" s="808"/>
      <c r="N22" s="808"/>
      <c r="O22" s="808"/>
      <c r="P22" s="808"/>
      <c r="Q22" s="808"/>
      <c r="R22" s="808"/>
      <c r="S22" s="808"/>
      <c r="T22" s="808"/>
      <c r="W22" s="1" t="s">
        <v>887</v>
      </c>
      <c r="X22" s="1" t="s">
        <v>531</v>
      </c>
      <c r="Y22" s="1">
        <v>2030</v>
      </c>
      <c r="AF22"/>
      <c r="AG22"/>
      <c r="AH22"/>
      <c r="AI22"/>
      <c r="AJ22"/>
      <c r="AK22"/>
      <c r="AL22"/>
      <c r="AM22"/>
      <c r="AN22"/>
      <c r="AO22"/>
    </row>
    <row r="23" spans="1:41" ht="17.25" customHeight="1">
      <c r="A23" s="810"/>
      <c r="B23" s="810"/>
      <c r="C23" s="810"/>
      <c r="D23" s="810"/>
      <c r="E23" s="810"/>
      <c r="F23" s="808"/>
      <c r="G23" s="808"/>
      <c r="H23" s="808"/>
      <c r="I23" s="808"/>
      <c r="J23" s="808"/>
      <c r="K23" s="808"/>
      <c r="L23" s="808"/>
      <c r="M23" s="808"/>
      <c r="N23" s="808"/>
      <c r="O23" s="808"/>
      <c r="P23" s="808"/>
      <c r="Q23" s="808"/>
      <c r="R23" s="808"/>
      <c r="S23" s="808"/>
      <c r="T23" s="808"/>
      <c r="W23" s="1" t="s">
        <v>887</v>
      </c>
      <c r="X23" s="1" t="s">
        <v>532</v>
      </c>
      <c r="Y23" s="1">
        <v>1716</v>
      </c>
      <c r="AF23"/>
      <c r="AG23"/>
      <c r="AH23"/>
      <c r="AI23"/>
      <c r="AJ23"/>
      <c r="AK23"/>
      <c r="AL23"/>
      <c r="AM23"/>
      <c r="AN23"/>
      <c r="AO23"/>
    </row>
    <row r="24" spans="1:41" ht="17.25" customHeight="1">
      <c r="A24" s="810"/>
      <c r="B24" s="810"/>
      <c r="C24" s="810"/>
      <c r="D24" s="810"/>
      <c r="E24" s="810"/>
      <c r="F24" s="808"/>
      <c r="G24" s="808"/>
      <c r="H24" s="808"/>
      <c r="I24" s="808"/>
      <c r="J24" s="808"/>
      <c r="K24" s="808"/>
      <c r="L24" s="808"/>
      <c r="M24" s="808"/>
      <c r="N24" s="808"/>
      <c r="O24" s="808"/>
      <c r="P24" s="808"/>
      <c r="Q24" s="808"/>
      <c r="R24" s="808"/>
      <c r="S24" s="808"/>
      <c r="T24" s="808"/>
      <c r="W24" s="1" t="s">
        <v>888</v>
      </c>
      <c r="X24" s="1" t="s">
        <v>527</v>
      </c>
      <c r="Y24" s="1">
        <v>3998</v>
      </c>
      <c r="AF24"/>
      <c r="AG24"/>
      <c r="AH24"/>
      <c r="AI24"/>
      <c r="AJ24"/>
      <c r="AK24"/>
      <c r="AL24"/>
      <c r="AM24"/>
      <c r="AN24"/>
      <c r="AO24"/>
    </row>
    <row r="25" spans="1:41" ht="17.25" customHeight="1">
      <c r="A25" s="930"/>
      <c r="B25" s="931"/>
      <c r="C25" s="931"/>
      <c r="D25" s="931"/>
      <c r="E25" s="931"/>
      <c r="F25" s="808"/>
      <c r="G25" s="808"/>
      <c r="H25" s="808"/>
      <c r="I25" s="808"/>
      <c r="J25" s="808"/>
      <c r="K25" s="808"/>
      <c r="L25" s="808"/>
      <c r="M25" s="808"/>
      <c r="N25" s="808"/>
      <c r="O25" s="808"/>
      <c r="P25" s="808"/>
      <c r="S25" s="1288"/>
      <c r="T25" s="808"/>
      <c r="W25" s="1" t="s">
        <v>888</v>
      </c>
      <c r="X25" s="1" t="s">
        <v>531</v>
      </c>
      <c r="Y25" s="1">
        <v>263</v>
      </c>
      <c r="AF25"/>
      <c r="AG25"/>
      <c r="AH25"/>
      <c r="AI25"/>
      <c r="AJ25"/>
      <c r="AK25"/>
      <c r="AL25"/>
      <c r="AM25"/>
      <c r="AN25"/>
      <c r="AO25"/>
    </row>
    <row r="26" spans="1:41" ht="17.25" customHeight="1">
      <c r="A26" s="930"/>
      <c r="B26" s="931"/>
      <c r="C26" s="931"/>
      <c r="D26" s="931"/>
      <c r="E26" s="931"/>
      <c r="F26" s="808"/>
      <c r="G26" s="808"/>
      <c r="H26" s="808"/>
      <c r="I26" s="808"/>
      <c r="J26" s="808"/>
      <c r="K26" s="808"/>
      <c r="L26" s="808"/>
      <c r="M26" s="808"/>
      <c r="N26" s="808"/>
      <c r="O26" s="808"/>
      <c r="P26" s="808"/>
      <c r="Q26" s="808"/>
      <c r="R26" s="808"/>
      <c r="S26" s="1479"/>
      <c r="T26" s="1288" t="s">
        <v>1003</v>
      </c>
      <c r="W26" s="1" t="s">
        <v>888</v>
      </c>
      <c r="X26" s="1" t="s">
        <v>532</v>
      </c>
      <c r="Y26" s="1">
        <v>1070</v>
      </c>
      <c r="AF26"/>
      <c r="AG26"/>
      <c r="AH26"/>
      <c r="AI26"/>
      <c r="AJ26"/>
      <c r="AK26"/>
      <c r="AL26"/>
      <c r="AM26"/>
      <c r="AN26"/>
      <c r="AO26"/>
    </row>
    <row r="27" spans="1:41" ht="17.25" customHeight="1" thickBot="1">
      <c r="A27" s="812"/>
      <c r="B27" s="812"/>
      <c r="C27" s="812"/>
      <c r="D27" s="812"/>
      <c r="E27" s="812"/>
      <c r="F27" s="808"/>
      <c r="G27" s="808"/>
      <c r="H27" s="808"/>
      <c r="I27" s="808"/>
      <c r="J27" s="808"/>
      <c r="K27" s="808"/>
      <c r="L27" s="808"/>
      <c r="M27" s="808"/>
      <c r="N27" s="808"/>
      <c r="O27" s="808"/>
      <c r="P27" s="808"/>
      <c r="Q27" s="808"/>
      <c r="R27" s="808"/>
      <c r="S27" s="808"/>
      <c r="T27" s="808"/>
      <c r="AG27"/>
      <c r="AH27"/>
      <c r="AI27"/>
      <c r="AJ27"/>
      <c r="AK27"/>
      <c r="AL27"/>
      <c r="AM27"/>
      <c r="AN27"/>
      <c r="AO27"/>
    </row>
    <row r="28" spans="1:41" ht="17.25" customHeight="1">
      <c r="A28" s="812"/>
      <c r="B28" s="812"/>
      <c r="C28" s="812"/>
      <c r="D28" s="812"/>
      <c r="E28" s="812"/>
      <c r="F28" s="808"/>
      <c r="G28" s="808"/>
      <c r="H28" s="808"/>
      <c r="I28" s="808"/>
      <c r="J28" s="808"/>
      <c r="K28" s="808"/>
      <c r="L28" s="808"/>
      <c r="M28" s="808"/>
      <c r="N28" s="808"/>
      <c r="O28" s="808"/>
      <c r="P28" s="808"/>
      <c r="Q28" s="808"/>
      <c r="R28" s="808"/>
      <c r="S28" s="808"/>
      <c r="T28" s="808"/>
      <c r="W28" s="814" t="s">
        <v>890</v>
      </c>
      <c r="X28" s="814" t="s">
        <v>892</v>
      </c>
      <c r="Y28" s="814" t="s">
        <v>891</v>
      </c>
      <c r="AG28"/>
      <c r="AH28"/>
      <c r="AI28"/>
      <c r="AJ28"/>
      <c r="AK28"/>
      <c r="AL28"/>
      <c r="AM28"/>
      <c r="AN28"/>
      <c r="AO28"/>
    </row>
    <row r="29" spans="1:41" ht="17.25" customHeight="1">
      <c r="A29" s="930"/>
      <c r="B29" s="931"/>
      <c r="C29" s="931"/>
      <c r="D29" s="931"/>
      <c r="E29" s="931"/>
      <c r="F29" s="808"/>
      <c r="G29" s="808"/>
      <c r="H29" s="808"/>
      <c r="I29" s="808"/>
      <c r="J29" s="808"/>
      <c r="K29" s="808"/>
      <c r="L29" s="808"/>
      <c r="M29" s="808"/>
      <c r="N29" s="808"/>
      <c r="O29" s="808"/>
      <c r="P29" s="808"/>
      <c r="Q29" s="808"/>
      <c r="R29" s="808"/>
      <c r="S29" s="808"/>
      <c r="T29" s="808"/>
      <c r="W29" s="1" t="s">
        <v>527</v>
      </c>
      <c r="X29" s="1654" t="s">
        <v>887</v>
      </c>
      <c r="Y29" s="1">
        <v>7641</v>
      </c>
      <c r="AG29"/>
      <c r="AH29"/>
      <c r="AI29"/>
      <c r="AJ29"/>
      <c r="AK29"/>
      <c r="AL29"/>
      <c r="AM29"/>
      <c r="AN29"/>
      <c r="AO29"/>
    </row>
    <row r="30" spans="1:41" ht="17.25" customHeight="1">
      <c r="A30" s="930"/>
      <c r="B30" s="931"/>
      <c r="C30" s="931"/>
      <c r="D30" s="931"/>
      <c r="E30" s="931"/>
      <c r="F30" s="808"/>
      <c r="G30" s="808"/>
      <c r="H30" s="808"/>
      <c r="I30" s="808"/>
      <c r="J30" s="808"/>
      <c r="K30" s="808"/>
      <c r="L30" s="808"/>
      <c r="M30" s="808"/>
      <c r="N30" s="808"/>
      <c r="O30" s="808"/>
      <c r="P30" s="808"/>
      <c r="Q30" s="808"/>
      <c r="R30" s="808"/>
      <c r="S30" s="808"/>
      <c r="T30" s="808"/>
      <c r="W30" s="1" t="s">
        <v>527</v>
      </c>
      <c r="X30" s="1654" t="s">
        <v>888</v>
      </c>
      <c r="Y30" s="1">
        <v>3998</v>
      </c>
      <c r="AG30"/>
      <c r="AH30"/>
      <c r="AI30"/>
      <c r="AJ30"/>
      <c r="AK30"/>
      <c r="AL30"/>
      <c r="AM30"/>
      <c r="AN30"/>
      <c r="AO30"/>
    </row>
    <row r="31" spans="1:41" ht="17.25" customHeight="1">
      <c r="A31" s="936"/>
      <c r="B31" s="936"/>
      <c r="F31" s="754"/>
      <c r="G31" s="754"/>
      <c r="H31" s="754"/>
      <c r="I31" s="754"/>
      <c r="J31" s="754"/>
      <c r="K31" s="754"/>
      <c r="O31" s="733"/>
      <c r="P31" s="733"/>
      <c r="Q31" s="733"/>
      <c r="R31" s="735"/>
      <c r="T31" s="735"/>
      <c r="W31" s="1" t="s">
        <v>532</v>
      </c>
      <c r="X31" s="1654" t="s">
        <v>887</v>
      </c>
      <c r="Y31" s="1">
        <v>1716</v>
      </c>
      <c r="AG31"/>
      <c r="AH31"/>
      <c r="AI31"/>
      <c r="AJ31"/>
      <c r="AK31"/>
      <c r="AL31"/>
      <c r="AM31"/>
      <c r="AN31"/>
      <c r="AO31"/>
    </row>
    <row r="32" spans="1:41" ht="17.25" customHeight="1">
      <c r="W32" s="1" t="s">
        <v>532</v>
      </c>
      <c r="X32" s="1654" t="s">
        <v>888</v>
      </c>
      <c r="Y32" s="1">
        <v>1070</v>
      </c>
      <c r="AG32"/>
      <c r="AH32"/>
      <c r="AI32"/>
      <c r="AJ32"/>
      <c r="AK32"/>
      <c r="AL32"/>
      <c r="AM32"/>
      <c r="AN32"/>
      <c r="AO32"/>
    </row>
    <row r="33" spans="23:41" ht="17.25" customHeight="1">
      <c r="W33" s="1" t="s">
        <v>531</v>
      </c>
      <c r="X33" s="1654" t="s">
        <v>887</v>
      </c>
      <c r="Y33" s="1">
        <v>2030</v>
      </c>
      <c r="AG33"/>
      <c r="AH33"/>
      <c r="AI33"/>
      <c r="AJ33"/>
      <c r="AK33"/>
      <c r="AL33"/>
      <c r="AM33"/>
      <c r="AN33"/>
      <c r="AO33"/>
    </row>
    <row r="34" spans="23:41" ht="17.25" customHeight="1">
      <c r="W34" s="1" t="s">
        <v>531</v>
      </c>
      <c r="X34" s="1654" t="s">
        <v>888</v>
      </c>
      <c r="Y34" s="1">
        <v>263</v>
      </c>
      <c r="AG34"/>
      <c r="AH34"/>
      <c r="AI34"/>
      <c r="AJ34"/>
      <c r="AK34"/>
      <c r="AL34"/>
      <c r="AM34"/>
      <c r="AN34"/>
      <c r="AO34"/>
    </row>
    <row r="35" spans="23:41" ht="17.25" customHeight="1">
      <c r="AG35"/>
      <c r="AH35"/>
      <c r="AI35"/>
      <c r="AJ35"/>
      <c r="AK35"/>
      <c r="AL35"/>
      <c r="AM35"/>
      <c r="AN35"/>
      <c r="AO35"/>
    </row>
    <row r="36" spans="23:41" ht="17.25" customHeight="1">
      <c r="AG36"/>
      <c r="AH36"/>
      <c r="AI36"/>
      <c r="AJ36"/>
      <c r="AK36"/>
      <c r="AL36"/>
      <c r="AM36"/>
      <c r="AN36"/>
      <c r="AO36"/>
    </row>
    <row r="37" spans="23:41" ht="17.25" customHeight="1"/>
    <row r="38" spans="23:41" ht="17.25" customHeight="1"/>
    <row r="39" spans="23:41" ht="17.25" customHeight="1"/>
    <row r="40" spans="23:41" ht="17.25" customHeight="1"/>
    <row r="41" spans="23:41" ht="17.25" customHeight="1"/>
  </sheetData>
  <mergeCells count="12">
    <mergeCell ref="AF5:AH6"/>
    <mergeCell ref="AF4:AJ4"/>
    <mergeCell ref="AF11:AH12"/>
    <mergeCell ref="AG9:AJ9"/>
    <mergeCell ref="AG10:AJ10"/>
    <mergeCell ref="AG8:AH8"/>
    <mergeCell ref="AG7:AH7"/>
    <mergeCell ref="AG18:AH18"/>
    <mergeCell ref="AG17:AH17"/>
    <mergeCell ref="AF15:AH16"/>
    <mergeCell ref="AG14:AH14"/>
    <mergeCell ref="AG13:AH13"/>
  </mergeCells>
  <phoneticPr fontId="5"/>
  <printOptions horizontalCentered="1"/>
  <pageMargins left="0.59055118110236227" right="0.51181102362204722" top="0.74803149606299213" bottom="0.59055118110236227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view="pageBreakPreview" topLeftCell="A16" zoomScaleNormal="100" zoomScaleSheetLayoutView="100" workbookViewId="0">
      <selection activeCell="G29" sqref="G29"/>
    </sheetView>
  </sheetViews>
  <sheetFormatPr defaultColWidth="9.08984375" defaultRowHeight="12"/>
  <cols>
    <col min="1" max="1" width="18.6328125" style="628" customWidth="1"/>
    <col min="2" max="2" width="4.08984375" style="628" bestFit="1" customWidth="1"/>
    <col min="3" max="8" width="13.7265625" style="628" customWidth="1"/>
    <col min="9" max="9" width="18.6328125" style="541" customWidth="1"/>
    <col min="10" max="10" width="8.26953125" style="541" bestFit="1" customWidth="1"/>
    <col min="11" max="14" width="13.7265625" style="541" customWidth="1"/>
    <col min="15" max="263" width="9.08984375" style="541"/>
    <col min="264" max="264" width="18.6328125" style="541" customWidth="1"/>
    <col min="265" max="265" width="4.08984375" style="541" bestFit="1" customWidth="1"/>
    <col min="266" max="270" width="13.7265625" style="541" customWidth="1"/>
    <col min="271" max="519" width="9.08984375" style="541"/>
    <col min="520" max="520" width="18.6328125" style="541" customWidth="1"/>
    <col min="521" max="521" width="4.08984375" style="541" bestFit="1" customWidth="1"/>
    <col min="522" max="526" width="13.7265625" style="541" customWidth="1"/>
    <col min="527" max="775" width="9.08984375" style="541"/>
    <col min="776" max="776" width="18.6328125" style="541" customWidth="1"/>
    <col min="777" max="777" width="4.08984375" style="541" bestFit="1" customWidth="1"/>
    <col min="778" max="782" width="13.7265625" style="541" customWidth="1"/>
    <col min="783" max="1031" width="9.08984375" style="541"/>
    <col min="1032" max="1032" width="18.6328125" style="541" customWidth="1"/>
    <col min="1033" max="1033" width="4.08984375" style="541" bestFit="1" customWidth="1"/>
    <col min="1034" max="1038" width="13.7265625" style="541" customWidth="1"/>
    <col min="1039" max="1287" width="9.08984375" style="541"/>
    <col min="1288" max="1288" width="18.6328125" style="541" customWidth="1"/>
    <col min="1289" max="1289" width="4.08984375" style="541" bestFit="1" customWidth="1"/>
    <col min="1290" max="1294" width="13.7265625" style="541" customWidth="1"/>
    <col min="1295" max="1543" width="9.08984375" style="541"/>
    <col min="1544" max="1544" width="18.6328125" style="541" customWidth="1"/>
    <col min="1545" max="1545" width="4.08984375" style="541" bestFit="1" customWidth="1"/>
    <col min="1546" max="1550" width="13.7265625" style="541" customWidth="1"/>
    <col min="1551" max="1799" width="9.08984375" style="541"/>
    <col min="1800" max="1800" width="18.6328125" style="541" customWidth="1"/>
    <col min="1801" max="1801" width="4.08984375" style="541" bestFit="1" customWidth="1"/>
    <col min="1802" max="1806" width="13.7265625" style="541" customWidth="1"/>
    <col min="1807" max="2055" width="9.08984375" style="541"/>
    <col min="2056" max="2056" width="18.6328125" style="541" customWidth="1"/>
    <col min="2057" max="2057" width="4.08984375" style="541" bestFit="1" customWidth="1"/>
    <col min="2058" max="2062" width="13.7265625" style="541" customWidth="1"/>
    <col min="2063" max="2311" width="9.08984375" style="541"/>
    <col min="2312" max="2312" width="18.6328125" style="541" customWidth="1"/>
    <col min="2313" max="2313" width="4.08984375" style="541" bestFit="1" customWidth="1"/>
    <col min="2314" max="2318" width="13.7265625" style="541" customWidth="1"/>
    <col min="2319" max="2567" width="9.08984375" style="541"/>
    <col min="2568" max="2568" width="18.6328125" style="541" customWidth="1"/>
    <col min="2569" max="2569" width="4.08984375" style="541" bestFit="1" customWidth="1"/>
    <col min="2570" max="2574" width="13.7265625" style="541" customWidth="1"/>
    <col min="2575" max="2823" width="9.08984375" style="541"/>
    <col min="2824" max="2824" width="18.6328125" style="541" customWidth="1"/>
    <col min="2825" max="2825" width="4.08984375" style="541" bestFit="1" customWidth="1"/>
    <col min="2826" max="2830" width="13.7265625" style="541" customWidth="1"/>
    <col min="2831" max="3079" width="9.08984375" style="541"/>
    <col min="3080" max="3080" width="18.6328125" style="541" customWidth="1"/>
    <col min="3081" max="3081" width="4.08984375" style="541" bestFit="1" customWidth="1"/>
    <col min="3082" max="3086" width="13.7265625" style="541" customWidth="1"/>
    <col min="3087" max="3335" width="9.08984375" style="541"/>
    <col min="3336" max="3336" width="18.6328125" style="541" customWidth="1"/>
    <col min="3337" max="3337" width="4.08984375" style="541" bestFit="1" customWidth="1"/>
    <col min="3338" max="3342" width="13.7265625" style="541" customWidth="1"/>
    <col min="3343" max="3591" width="9.08984375" style="541"/>
    <col min="3592" max="3592" width="18.6328125" style="541" customWidth="1"/>
    <col min="3593" max="3593" width="4.08984375" style="541" bestFit="1" customWidth="1"/>
    <col min="3594" max="3598" width="13.7265625" style="541" customWidth="1"/>
    <col min="3599" max="3847" width="9.08984375" style="541"/>
    <col min="3848" max="3848" width="18.6328125" style="541" customWidth="1"/>
    <col min="3849" max="3849" width="4.08984375" style="541" bestFit="1" customWidth="1"/>
    <col min="3850" max="3854" width="13.7265625" style="541" customWidth="1"/>
    <col min="3855" max="4103" width="9.08984375" style="541"/>
    <col min="4104" max="4104" width="18.6328125" style="541" customWidth="1"/>
    <col min="4105" max="4105" width="4.08984375" style="541" bestFit="1" customWidth="1"/>
    <col min="4106" max="4110" width="13.7265625" style="541" customWidth="1"/>
    <col min="4111" max="4359" width="9.08984375" style="541"/>
    <col min="4360" max="4360" width="18.6328125" style="541" customWidth="1"/>
    <col min="4361" max="4361" width="4.08984375" style="541" bestFit="1" customWidth="1"/>
    <col min="4362" max="4366" width="13.7265625" style="541" customWidth="1"/>
    <col min="4367" max="4615" width="9.08984375" style="541"/>
    <col min="4616" max="4616" width="18.6328125" style="541" customWidth="1"/>
    <col min="4617" max="4617" width="4.08984375" style="541" bestFit="1" customWidth="1"/>
    <col min="4618" max="4622" width="13.7265625" style="541" customWidth="1"/>
    <col min="4623" max="4871" width="9.08984375" style="541"/>
    <col min="4872" max="4872" width="18.6328125" style="541" customWidth="1"/>
    <col min="4873" max="4873" width="4.08984375" style="541" bestFit="1" customWidth="1"/>
    <col min="4874" max="4878" width="13.7265625" style="541" customWidth="1"/>
    <col min="4879" max="5127" width="9.08984375" style="541"/>
    <col min="5128" max="5128" width="18.6328125" style="541" customWidth="1"/>
    <col min="5129" max="5129" width="4.08984375" style="541" bestFit="1" customWidth="1"/>
    <col min="5130" max="5134" width="13.7265625" style="541" customWidth="1"/>
    <col min="5135" max="5383" width="9.08984375" style="541"/>
    <col min="5384" max="5384" width="18.6328125" style="541" customWidth="1"/>
    <col min="5385" max="5385" width="4.08984375" style="541" bestFit="1" customWidth="1"/>
    <col min="5386" max="5390" width="13.7265625" style="541" customWidth="1"/>
    <col min="5391" max="5639" width="9.08984375" style="541"/>
    <col min="5640" max="5640" width="18.6328125" style="541" customWidth="1"/>
    <col min="5641" max="5641" width="4.08984375" style="541" bestFit="1" customWidth="1"/>
    <col min="5642" max="5646" width="13.7265625" style="541" customWidth="1"/>
    <col min="5647" max="5895" width="9.08984375" style="541"/>
    <col min="5896" max="5896" width="18.6328125" style="541" customWidth="1"/>
    <col min="5897" max="5897" width="4.08984375" style="541" bestFit="1" customWidth="1"/>
    <col min="5898" max="5902" width="13.7265625" style="541" customWidth="1"/>
    <col min="5903" max="6151" width="9.08984375" style="541"/>
    <col min="6152" max="6152" width="18.6328125" style="541" customWidth="1"/>
    <col min="6153" max="6153" width="4.08984375" style="541" bestFit="1" customWidth="1"/>
    <col min="6154" max="6158" width="13.7265625" style="541" customWidth="1"/>
    <col min="6159" max="6407" width="9.08984375" style="541"/>
    <col min="6408" max="6408" width="18.6328125" style="541" customWidth="1"/>
    <col min="6409" max="6409" width="4.08984375" style="541" bestFit="1" customWidth="1"/>
    <col min="6410" max="6414" width="13.7265625" style="541" customWidth="1"/>
    <col min="6415" max="6663" width="9.08984375" style="541"/>
    <col min="6664" max="6664" width="18.6328125" style="541" customWidth="1"/>
    <col min="6665" max="6665" width="4.08984375" style="541" bestFit="1" customWidth="1"/>
    <col min="6666" max="6670" width="13.7265625" style="541" customWidth="1"/>
    <col min="6671" max="6919" width="9.08984375" style="541"/>
    <col min="6920" max="6920" width="18.6328125" style="541" customWidth="1"/>
    <col min="6921" max="6921" width="4.08984375" style="541" bestFit="1" customWidth="1"/>
    <col min="6922" max="6926" width="13.7265625" style="541" customWidth="1"/>
    <col min="6927" max="7175" width="9.08984375" style="541"/>
    <col min="7176" max="7176" width="18.6328125" style="541" customWidth="1"/>
    <col min="7177" max="7177" width="4.08984375" style="541" bestFit="1" customWidth="1"/>
    <col min="7178" max="7182" width="13.7265625" style="541" customWidth="1"/>
    <col min="7183" max="7431" width="9.08984375" style="541"/>
    <col min="7432" max="7432" width="18.6328125" style="541" customWidth="1"/>
    <col min="7433" max="7433" width="4.08984375" style="541" bestFit="1" customWidth="1"/>
    <col min="7434" max="7438" width="13.7265625" style="541" customWidth="1"/>
    <col min="7439" max="7687" width="9.08984375" style="541"/>
    <col min="7688" max="7688" width="18.6328125" style="541" customWidth="1"/>
    <col min="7689" max="7689" width="4.08984375" style="541" bestFit="1" customWidth="1"/>
    <col min="7690" max="7694" width="13.7265625" style="541" customWidth="1"/>
    <col min="7695" max="7943" width="9.08984375" style="541"/>
    <col min="7944" max="7944" width="18.6328125" style="541" customWidth="1"/>
    <col min="7945" max="7945" width="4.08984375" style="541" bestFit="1" customWidth="1"/>
    <col min="7946" max="7950" width="13.7265625" style="541" customWidth="1"/>
    <col min="7951" max="8199" width="9.08984375" style="541"/>
    <col min="8200" max="8200" width="18.6328125" style="541" customWidth="1"/>
    <col min="8201" max="8201" width="4.08984375" style="541" bestFit="1" customWidth="1"/>
    <col min="8202" max="8206" width="13.7265625" style="541" customWidth="1"/>
    <col min="8207" max="8455" width="9.08984375" style="541"/>
    <col min="8456" max="8456" width="18.6328125" style="541" customWidth="1"/>
    <col min="8457" max="8457" width="4.08984375" style="541" bestFit="1" customWidth="1"/>
    <col min="8458" max="8462" width="13.7265625" style="541" customWidth="1"/>
    <col min="8463" max="8711" width="9.08984375" style="541"/>
    <col min="8712" max="8712" width="18.6328125" style="541" customWidth="1"/>
    <col min="8713" max="8713" width="4.08984375" style="541" bestFit="1" customWidth="1"/>
    <col min="8714" max="8718" width="13.7265625" style="541" customWidth="1"/>
    <col min="8719" max="8967" width="9.08984375" style="541"/>
    <col min="8968" max="8968" width="18.6328125" style="541" customWidth="1"/>
    <col min="8969" max="8969" width="4.08984375" style="541" bestFit="1" customWidth="1"/>
    <col min="8970" max="8974" width="13.7265625" style="541" customWidth="1"/>
    <col min="8975" max="9223" width="9.08984375" style="541"/>
    <col min="9224" max="9224" width="18.6328125" style="541" customWidth="1"/>
    <col min="9225" max="9225" width="4.08984375" style="541" bestFit="1" customWidth="1"/>
    <col min="9226" max="9230" width="13.7265625" style="541" customWidth="1"/>
    <col min="9231" max="9479" width="9.08984375" style="541"/>
    <col min="9480" max="9480" width="18.6328125" style="541" customWidth="1"/>
    <col min="9481" max="9481" width="4.08984375" style="541" bestFit="1" customWidth="1"/>
    <col min="9482" max="9486" width="13.7265625" style="541" customWidth="1"/>
    <col min="9487" max="9735" width="9.08984375" style="541"/>
    <col min="9736" max="9736" width="18.6328125" style="541" customWidth="1"/>
    <col min="9737" max="9737" width="4.08984375" style="541" bestFit="1" customWidth="1"/>
    <col min="9738" max="9742" width="13.7265625" style="541" customWidth="1"/>
    <col min="9743" max="9991" width="9.08984375" style="541"/>
    <col min="9992" max="9992" width="18.6328125" style="541" customWidth="1"/>
    <col min="9993" max="9993" width="4.08984375" style="541" bestFit="1" customWidth="1"/>
    <col min="9994" max="9998" width="13.7265625" style="541" customWidth="1"/>
    <col min="9999" max="10247" width="9.08984375" style="541"/>
    <col min="10248" max="10248" width="18.6328125" style="541" customWidth="1"/>
    <col min="10249" max="10249" width="4.08984375" style="541" bestFit="1" customWidth="1"/>
    <col min="10250" max="10254" width="13.7265625" style="541" customWidth="1"/>
    <col min="10255" max="10503" width="9.08984375" style="541"/>
    <col min="10504" max="10504" width="18.6328125" style="541" customWidth="1"/>
    <col min="10505" max="10505" width="4.08984375" style="541" bestFit="1" customWidth="1"/>
    <col min="10506" max="10510" width="13.7265625" style="541" customWidth="1"/>
    <col min="10511" max="10759" width="9.08984375" style="541"/>
    <col min="10760" max="10760" width="18.6328125" style="541" customWidth="1"/>
    <col min="10761" max="10761" width="4.08984375" style="541" bestFit="1" customWidth="1"/>
    <col min="10762" max="10766" width="13.7265625" style="541" customWidth="1"/>
    <col min="10767" max="11015" width="9.08984375" style="541"/>
    <col min="11016" max="11016" width="18.6328125" style="541" customWidth="1"/>
    <col min="11017" max="11017" width="4.08984375" style="541" bestFit="1" customWidth="1"/>
    <col min="11018" max="11022" width="13.7265625" style="541" customWidth="1"/>
    <col min="11023" max="11271" width="9.08984375" style="541"/>
    <col min="11272" max="11272" width="18.6328125" style="541" customWidth="1"/>
    <col min="11273" max="11273" width="4.08984375" style="541" bestFit="1" customWidth="1"/>
    <col min="11274" max="11278" width="13.7265625" style="541" customWidth="1"/>
    <col min="11279" max="11527" width="9.08984375" style="541"/>
    <col min="11528" max="11528" width="18.6328125" style="541" customWidth="1"/>
    <col min="11529" max="11529" width="4.08984375" style="541" bestFit="1" customWidth="1"/>
    <col min="11530" max="11534" width="13.7265625" style="541" customWidth="1"/>
    <col min="11535" max="11783" width="9.08984375" style="541"/>
    <col min="11784" max="11784" width="18.6328125" style="541" customWidth="1"/>
    <col min="11785" max="11785" width="4.08984375" style="541" bestFit="1" customWidth="1"/>
    <col min="11786" max="11790" width="13.7265625" style="541" customWidth="1"/>
    <col min="11791" max="12039" width="9.08984375" style="541"/>
    <col min="12040" max="12040" width="18.6328125" style="541" customWidth="1"/>
    <col min="12041" max="12041" width="4.08984375" style="541" bestFit="1" customWidth="1"/>
    <col min="12042" max="12046" width="13.7265625" style="541" customWidth="1"/>
    <col min="12047" max="12295" width="9.08984375" style="541"/>
    <col min="12296" max="12296" width="18.6328125" style="541" customWidth="1"/>
    <col min="12297" max="12297" width="4.08984375" style="541" bestFit="1" customWidth="1"/>
    <col min="12298" max="12302" width="13.7265625" style="541" customWidth="1"/>
    <col min="12303" max="12551" width="9.08984375" style="541"/>
    <col min="12552" max="12552" width="18.6328125" style="541" customWidth="1"/>
    <col min="12553" max="12553" width="4.08984375" style="541" bestFit="1" customWidth="1"/>
    <col min="12554" max="12558" width="13.7265625" style="541" customWidth="1"/>
    <col min="12559" max="12807" width="9.08984375" style="541"/>
    <col min="12808" max="12808" width="18.6328125" style="541" customWidth="1"/>
    <col min="12809" max="12809" width="4.08984375" style="541" bestFit="1" customWidth="1"/>
    <col min="12810" max="12814" width="13.7265625" style="541" customWidth="1"/>
    <col min="12815" max="13063" width="9.08984375" style="541"/>
    <col min="13064" max="13064" width="18.6328125" style="541" customWidth="1"/>
    <col min="13065" max="13065" width="4.08984375" style="541" bestFit="1" customWidth="1"/>
    <col min="13066" max="13070" width="13.7265625" style="541" customWidth="1"/>
    <col min="13071" max="13319" width="9.08984375" style="541"/>
    <col min="13320" max="13320" width="18.6328125" style="541" customWidth="1"/>
    <col min="13321" max="13321" width="4.08984375" style="541" bestFit="1" customWidth="1"/>
    <col min="13322" max="13326" width="13.7265625" style="541" customWidth="1"/>
    <col min="13327" max="13575" width="9.08984375" style="541"/>
    <col min="13576" max="13576" width="18.6328125" style="541" customWidth="1"/>
    <col min="13577" max="13577" width="4.08984375" style="541" bestFit="1" customWidth="1"/>
    <col min="13578" max="13582" width="13.7265625" style="541" customWidth="1"/>
    <col min="13583" max="13831" width="9.08984375" style="541"/>
    <col min="13832" max="13832" width="18.6328125" style="541" customWidth="1"/>
    <col min="13833" max="13833" width="4.08984375" style="541" bestFit="1" customWidth="1"/>
    <col min="13834" max="13838" width="13.7265625" style="541" customWidth="1"/>
    <col min="13839" max="14087" width="9.08984375" style="541"/>
    <col min="14088" max="14088" width="18.6328125" style="541" customWidth="1"/>
    <col min="14089" max="14089" width="4.08984375" style="541" bestFit="1" customWidth="1"/>
    <col min="14090" max="14094" width="13.7265625" style="541" customWidth="1"/>
    <col min="14095" max="14343" width="9.08984375" style="541"/>
    <col min="14344" max="14344" width="18.6328125" style="541" customWidth="1"/>
    <col min="14345" max="14345" width="4.08984375" style="541" bestFit="1" customWidth="1"/>
    <col min="14346" max="14350" width="13.7265625" style="541" customWidth="1"/>
    <col min="14351" max="14599" width="9.08984375" style="541"/>
    <col min="14600" max="14600" width="18.6328125" style="541" customWidth="1"/>
    <col min="14601" max="14601" width="4.08984375" style="541" bestFit="1" customWidth="1"/>
    <col min="14602" max="14606" width="13.7265625" style="541" customWidth="1"/>
    <col min="14607" max="14855" width="9.08984375" style="541"/>
    <col min="14856" max="14856" width="18.6328125" style="541" customWidth="1"/>
    <col min="14857" max="14857" width="4.08984375" style="541" bestFit="1" customWidth="1"/>
    <col min="14858" max="14862" width="13.7265625" style="541" customWidth="1"/>
    <col min="14863" max="15111" width="9.08984375" style="541"/>
    <col min="15112" max="15112" width="18.6328125" style="541" customWidth="1"/>
    <col min="15113" max="15113" width="4.08984375" style="541" bestFit="1" customWidth="1"/>
    <col min="15114" max="15118" width="13.7265625" style="541" customWidth="1"/>
    <col min="15119" max="15367" width="9.08984375" style="541"/>
    <col min="15368" max="15368" width="18.6328125" style="541" customWidth="1"/>
    <col min="15369" max="15369" width="4.08984375" style="541" bestFit="1" customWidth="1"/>
    <col min="15370" max="15374" width="13.7265625" style="541" customWidth="1"/>
    <col min="15375" max="15623" width="9.08984375" style="541"/>
    <col min="15624" max="15624" width="18.6328125" style="541" customWidth="1"/>
    <col min="15625" max="15625" width="4.08984375" style="541" bestFit="1" customWidth="1"/>
    <col min="15626" max="15630" width="13.7265625" style="541" customWidth="1"/>
    <col min="15631" max="15879" width="9.08984375" style="541"/>
    <col min="15880" max="15880" width="18.6328125" style="541" customWidth="1"/>
    <col min="15881" max="15881" width="4.08984375" style="541" bestFit="1" customWidth="1"/>
    <col min="15882" max="15886" width="13.7265625" style="541" customWidth="1"/>
    <col min="15887" max="16135" width="9.08984375" style="541"/>
    <col min="16136" max="16136" width="18.6328125" style="541" customWidth="1"/>
    <col min="16137" max="16137" width="4.08984375" style="541" bestFit="1" customWidth="1"/>
    <col min="16138" max="16142" width="13.7265625" style="541" customWidth="1"/>
    <col min="16143" max="16384" width="9.08984375" style="541"/>
  </cols>
  <sheetData>
    <row r="1" spans="1:15" s="543" customFormat="1" ht="16.5">
      <c r="A1" s="938"/>
      <c r="B1" s="938"/>
      <c r="C1" s="938"/>
      <c r="D1" s="938"/>
      <c r="E1" s="938"/>
      <c r="F1" s="938"/>
      <c r="G1" s="938"/>
      <c r="H1" s="938"/>
      <c r="I1" s="2226" t="s">
        <v>533</v>
      </c>
      <c r="J1" s="2226"/>
      <c r="K1" s="2226"/>
      <c r="L1" s="2226"/>
      <c r="M1" s="2226"/>
      <c r="N1" s="2226"/>
    </row>
    <row r="2" spans="1:15" ht="12.5" thickBot="1"/>
    <row r="3" spans="1:15">
      <c r="B3" s="939"/>
      <c r="C3" s="940"/>
      <c r="D3" s="940"/>
      <c r="E3" s="940"/>
      <c r="F3" s="940"/>
      <c r="G3" s="941"/>
      <c r="H3" s="941"/>
      <c r="I3" s="2227" t="s">
        <v>302</v>
      </c>
      <c r="J3" s="2228"/>
      <c r="K3" s="2229" t="s">
        <v>875</v>
      </c>
      <c r="L3" s="2231" t="s">
        <v>876</v>
      </c>
      <c r="M3" s="2233" t="s">
        <v>877</v>
      </c>
      <c r="N3" s="2233" t="s">
        <v>878</v>
      </c>
    </row>
    <row r="4" spans="1:15" ht="21" customHeight="1">
      <c r="B4" s="942"/>
      <c r="C4" s="940"/>
      <c r="D4" s="940"/>
      <c r="E4" s="940"/>
      <c r="F4" s="940"/>
      <c r="G4" s="941"/>
      <c r="H4" s="941"/>
      <c r="I4" s="2236" t="s">
        <v>258</v>
      </c>
      <c r="J4" s="2237"/>
      <c r="K4" s="2230"/>
      <c r="L4" s="2232"/>
      <c r="M4" s="2234"/>
      <c r="N4" s="2234"/>
    </row>
    <row r="5" spans="1:15" ht="13">
      <c r="B5" s="633"/>
      <c r="C5" s="943"/>
      <c r="D5" s="943"/>
      <c r="E5" s="943"/>
      <c r="F5" s="943"/>
      <c r="G5" s="944"/>
      <c r="H5" s="944"/>
      <c r="I5" s="833" t="s">
        <v>551</v>
      </c>
      <c r="J5" s="816"/>
      <c r="K5" s="951">
        <v>448162</v>
      </c>
      <c r="L5" s="951">
        <v>450314</v>
      </c>
      <c r="M5" s="952">
        <v>449330</v>
      </c>
      <c r="N5" s="818">
        <v>404112</v>
      </c>
      <c r="O5" s="818"/>
    </row>
    <row r="6" spans="1:15" ht="13">
      <c r="B6" s="633"/>
      <c r="C6" s="943"/>
      <c r="D6" s="943"/>
      <c r="E6" s="943"/>
      <c r="F6" s="943"/>
      <c r="G6" s="944"/>
      <c r="H6" s="944"/>
      <c r="I6" s="819" t="s">
        <v>538</v>
      </c>
      <c r="J6" s="816"/>
      <c r="K6" s="951">
        <v>704643</v>
      </c>
      <c r="L6" s="951">
        <v>722160</v>
      </c>
      <c r="M6" s="952">
        <v>742941</v>
      </c>
      <c r="N6" s="818">
        <v>728066</v>
      </c>
    </row>
    <row r="7" spans="1:15" ht="24">
      <c r="B7" s="633"/>
      <c r="C7" s="943"/>
      <c r="D7" s="943"/>
      <c r="E7" s="943"/>
      <c r="F7" s="943"/>
      <c r="G7" s="944"/>
      <c r="H7" s="944"/>
      <c r="I7" s="834" t="s">
        <v>552</v>
      </c>
      <c r="J7" s="816" t="s">
        <v>539</v>
      </c>
      <c r="K7" s="822">
        <v>3.7881588284626799</v>
      </c>
      <c r="L7" s="822">
        <v>3.858063275314934</v>
      </c>
      <c r="M7" s="823">
        <v>3.9420635131191468</v>
      </c>
      <c r="N7" s="823">
        <v>3.8528330043552117</v>
      </c>
    </row>
    <row r="8" spans="1:15" ht="24.5" thickBot="1">
      <c r="B8" s="633"/>
      <c r="C8" s="943"/>
      <c r="D8" s="943"/>
      <c r="E8" s="943"/>
      <c r="F8" s="943"/>
      <c r="G8" s="944"/>
      <c r="H8" s="944"/>
      <c r="I8" s="834" t="s">
        <v>553</v>
      </c>
      <c r="J8" s="816" t="s">
        <v>539</v>
      </c>
      <c r="K8" s="822">
        <v>8.1096649678515362</v>
      </c>
      <c r="L8" s="1402">
        <v>8.0158882798559699</v>
      </c>
      <c r="M8" s="1403">
        <v>8.0467726102989943</v>
      </c>
      <c r="N8" s="823">
        <v>6.5567738623795435</v>
      </c>
    </row>
    <row r="9" spans="1:15" ht="13">
      <c r="B9" s="633"/>
      <c r="C9" s="943"/>
      <c r="D9" s="943"/>
      <c r="E9" s="943"/>
      <c r="F9" s="943"/>
      <c r="G9" s="944"/>
      <c r="H9" s="944"/>
      <c r="I9" s="825" t="s">
        <v>554</v>
      </c>
      <c r="J9" s="825"/>
      <c r="K9" s="825"/>
      <c r="L9" s="825"/>
      <c r="M9" s="826"/>
      <c r="N9" s="596" t="s">
        <v>555</v>
      </c>
    </row>
    <row r="10" spans="1:15" ht="13">
      <c r="B10" s="633"/>
      <c r="C10" s="943"/>
      <c r="D10" s="943"/>
      <c r="E10" s="943"/>
      <c r="F10" s="943"/>
      <c r="G10" s="944"/>
      <c r="H10" s="944"/>
      <c r="I10" s="2235" t="s">
        <v>556</v>
      </c>
      <c r="J10" s="2235"/>
      <c r="K10" s="2235"/>
      <c r="L10" s="2235"/>
      <c r="M10" s="2235"/>
      <c r="N10" s="2235"/>
    </row>
    <row r="11" spans="1:15" ht="13">
      <c r="B11" s="633"/>
      <c r="C11" s="943"/>
      <c r="D11" s="943"/>
      <c r="E11" s="943"/>
      <c r="F11" s="943"/>
      <c r="G11" s="944"/>
      <c r="H11" s="944"/>
      <c r="I11" s="2238" t="s">
        <v>557</v>
      </c>
      <c r="J11" s="2238"/>
      <c r="K11" s="2238"/>
      <c r="L11" s="2238"/>
      <c r="M11" s="2238"/>
      <c r="N11" s="2238"/>
    </row>
    <row r="12" spans="1:15" ht="13">
      <c r="B12" s="633"/>
      <c r="C12" s="943"/>
      <c r="D12" s="943"/>
      <c r="E12" s="943"/>
      <c r="F12" s="943"/>
      <c r="G12" s="944"/>
      <c r="H12" s="944"/>
      <c r="I12" s="2235" t="s">
        <v>558</v>
      </c>
      <c r="J12" s="2235"/>
      <c r="K12" s="2235"/>
      <c r="L12" s="2235"/>
      <c r="M12" s="2235"/>
      <c r="N12" s="2235"/>
    </row>
    <row r="13" spans="1:15" ht="13">
      <c r="B13" s="633"/>
      <c r="C13" s="943"/>
      <c r="D13" s="943"/>
      <c r="E13" s="943"/>
      <c r="F13" s="943"/>
      <c r="G13" s="944"/>
      <c r="H13" s="944"/>
      <c r="I13" s="828" t="s">
        <v>559</v>
      </c>
      <c r="J13" s="828"/>
      <c r="K13" s="828"/>
      <c r="L13" s="828"/>
      <c r="M13" s="828"/>
      <c r="N13" s="828"/>
    </row>
    <row r="14" spans="1:15" ht="13">
      <c r="B14" s="633"/>
      <c r="C14" s="943"/>
      <c r="D14" s="943"/>
      <c r="E14" s="943"/>
      <c r="F14" s="943"/>
      <c r="G14" s="944"/>
      <c r="H14" s="944"/>
      <c r="I14" s="2235" t="s">
        <v>560</v>
      </c>
      <c r="J14" s="2235"/>
      <c r="K14" s="2235"/>
      <c r="L14" s="2235"/>
      <c r="M14" s="2235"/>
      <c r="N14" s="2235"/>
    </row>
    <row r="15" spans="1:15" ht="13">
      <c r="B15" s="633"/>
      <c r="C15" s="943"/>
      <c r="D15" s="943"/>
      <c r="E15" s="943"/>
      <c r="F15" s="943"/>
      <c r="G15" s="944"/>
      <c r="H15" s="944"/>
      <c r="I15" s="579"/>
    </row>
    <row r="16" spans="1:15" ht="24">
      <c r="B16" s="633"/>
      <c r="C16" s="943"/>
      <c r="D16" s="943"/>
      <c r="E16" s="943"/>
      <c r="F16" s="943"/>
      <c r="G16" s="944"/>
      <c r="H16" s="944"/>
      <c r="I16" s="815" t="s">
        <v>534</v>
      </c>
      <c r="J16" s="816" t="s">
        <v>535</v>
      </c>
      <c r="K16" s="817">
        <v>185147</v>
      </c>
      <c r="L16" s="818">
        <v>186012</v>
      </c>
      <c r="M16" s="817">
        <v>187182</v>
      </c>
      <c r="N16" s="818">
        <v>188465</v>
      </c>
    </row>
    <row r="17" spans="1:22" ht="13">
      <c r="B17" s="633"/>
      <c r="C17" s="943"/>
      <c r="D17" s="943"/>
      <c r="E17" s="943"/>
      <c r="F17" s="943"/>
      <c r="G17" s="944"/>
      <c r="H17" s="944"/>
      <c r="I17" s="819" t="s">
        <v>536</v>
      </c>
      <c r="J17" s="816" t="s">
        <v>537</v>
      </c>
      <c r="K17" s="817">
        <v>40925396</v>
      </c>
      <c r="L17" s="818">
        <v>39807000</v>
      </c>
      <c r="M17" s="817">
        <v>39883000</v>
      </c>
      <c r="N17" s="818">
        <v>40045000</v>
      </c>
    </row>
    <row r="18" spans="1:22" ht="13">
      <c r="B18" s="633"/>
      <c r="C18" s="943"/>
      <c r="D18" s="943"/>
      <c r="E18" s="943"/>
      <c r="F18" s="943"/>
      <c r="G18" s="944"/>
      <c r="H18" s="944"/>
      <c r="I18" s="820" t="s">
        <v>540</v>
      </c>
      <c r="J18" s="816" t="s">
        <v>539</v>
      </c>
      <c r="K18" s="817">
        <v>416726</v>
      </c>
      <c r="L18" s="818">
        <v>428938</v>
      </c>
      <c r="M18" s="817">
        <v>439225</v>
      </c>
      <c r="N18" s="818">
        <v>453120</v>
      </c>
    </row>
    <row r="19" spans="1:22" ht="13">
      <c r="B19" s="633"/>
      <c r="C19" s="943"/>
      <c r="D19" s="943"/>
      <c r="E19" s="943"/>
      <c r="F19" s="943"/>
      <c r="G19" s="944"/>
      <c r="H19" s="944"/>
      <c r="I19" s="820" t="s">
        <v>541</v>
      </c>
      <c r="J19" s="816" t="s">
        <v>539</v>
      </c>
      <c r="K19" s="817">
        <v>267089</v>
      </c>
      <c r="L19" s="818">
        <v>275705</v>
      </c>
      <c r="M19" s="817">
        <v>282935</v>
      </c>
      <c r="N19" s="818">
        <v>289821</v>
      </c>
    </row>
    <row r="20" spans="1:22" ht="13">
      <c r="B20" s="633"/>
      <c r="C20" s="943"/>
      <c r="D20" s="943"/>
      <c r="E20" s="943"/>
      <c r="F20" s="943"/>
      <c r="G20" s="944"/>
      <c r="H20" s="944"/>
      <c r="I20" s="821" t="s">
        <v>542</v>
      </c>
      <c r="J20" s="816" t="s">
        <v>543</v>
      </c>
      <c r="K20" s="817">
        <v>14367</v>
      </c>
      <c r="L20" s="818">
        <v>14937</v>
      </c>
      <c r="M20" s="817">
        <v>15146</v>
      </c>
      <c r="N20" s="818">
        <v>15211</v>
      </c>
    </row>
    <row r="21" spans="1:22" ht="13">
      <c r="B21" s="633"/>
      <c r="C21" s="943"/>
      <c r="D21" s="943"/>
      <c r="E21" s="943"/>
      <c r="F21" s="943"/>
      <c r="G21" s="944"/>
      <c r="H21" s="944"/>
      <c r="I21" s="821" t="s">
        <v>544</v>
      </c>
      <c r="J21" s="816" t="s">
        <v>543</v>
      </c>
      <c r="K21" s="817">
        <v>453</v>
      </c>
      <c r="L21" s="818">
        <v>459</v>
      </c>
      <c r="M21" s="817">
        <v>456</v>
      </c>
      <c r="N21" s="818">
        <v>471</v>
      </c>
    </row>
    <row r="22" spans="1:22" ht="13">
      <c r="B22" s="633"/>
      <c r="C22" s="943"/>
      <c r="D22" s="943"/>
      <c r="E22" s="943"/>
      <c r="F22" s="943"/>
      <c r="G22" s="944"/>
      <c r="H22" s="944"/>
      <c r="I22" s="819" t="s">
        <v>545</v>
      </c>
      <c r="J22" s="816" t="s">
        <v>539</v>
      </c>
      <c r="K22" s="817">
        <v>28499</v>
      </c>
      <c r="L22" s="818">
        <v>27071</v>
      </c>
      <c r="M22" s="817">
        <v>27083</v>
      </c>
      <c r="N22" s="944">
        <v>26670</v>
      </c>
    </row>
    <row r="23" spans="1:22" ht="13">
      <c r="B23" s="633"/>
      <c r="C23" s="943"/>
      <c r="D23" s="943"/>
      <c r="E23" s="943"/>
      <c r="F23" s="943"/>
      <c r="G23" s="944"/>
      <c r="H23" s="944"/>
      <c r="I23" s="820" t="s">
        <v>546</v>
      </c>
      <c r="J23" s="816" t="s">
        <v>539</v>
      </c>
      <c r="K23" s="817">
        <v>18671</v>
      </c>
      <c r="L23" s="818">
        <v>16978</v>
      </c>
      <c r="M23" s="817">
        <v>16306</v>
      </c>
      <c r="N23" s="944">
        <v>16689</v>
      </c>
    </row>
    <row r="24" spans="1:22" ht="13">
      <c r="B24" s="633"/>
      <c r="C24" s="943"/>
      <c r="D24" s="943"/>
      <c r="E24" s="943"/>
      <c r="F24" s="943"/>
      <c r="G24" s="944"/>
      <c r="H24" s="944"/>
      <c r="I24" s="820" t="s">
        <v>541</v>
      </c>
      <c r="J24" s="816" t="s">
        <v>539</v>
      </c>
      <c r="K24" s="817">
        <v>9828</v>
      </c>
      <c r="L24" s="818">
        <v>10093</v>
      </c>
      <c r="M24" s="817">
        <v>10777</v>
      </c>
      <c r="N24" s="944">
        <v>9981</v>
      </c>
    </row>
    <row r="25" spans="1:22" ht="13">
      <c r="B25" s="633"/>
      <c r="C25" s="945"/>
      <c r="D25" s="945"/>
      <c r="E25" s="945"/>
      <c r="F25" s="945"/>
      <c r="G25" s="946"/>
      <c r="H25" s="946"/>
      <c r="I25" s="819" t="s">
        <v>547</v>
      </c>
      <c r="J25" s="816" t="s">
        <v>539</v>
      </c>
      <c r="K25" s="817">
        <v>1392548</v>
      </c>
      <c r="L25" s="818">
        <v>1417446</v>
      </c>
      <c r="M25" s="817">
        <v>1409034</v>
      </c>
      <c r="N25" s="818">
        <v>1423914</v>
      </c>
      <c r="S25" s="824"/>
      <c r="T25" s="824"/>
      <c r="U25" s="824"/>
      <c r="V25" s="824"/>
    </row>
    <row r="26" spans="1:22" ht="13">
      <c r="B26" s="633"/>
      <c r="C26" s="945"/>
      <c r="D26" s="945"/>
      <c r="E26" s="945"/>
      <c r="F26" s="945"/>
      <c r="G26" s="946"/>
      <c r="H26" s="946"/>
      <c r="I26" s="820" t="s">
        <v>546</v>
      </c>
      <c r="J26" s="816" t="s">
        <v>539</v>
      </c>
      <c r="K26" s="817">
        <v>645198</v>
      </c>
      <c r="L26" s="818">
        <v>645274</v>
      </c>
      <c r="M26" s="817">
        <v>642957</v>
      </c>
      <c r="N26" s="818">
        <v>659231</v>
      </c>
      <c r="S26" s="824"/>
      <c r="T26" s="824"/>
      <c r="U26" s="824"/>
      <c r="V26" s="824"/>
    </row>
    <row r="27" spans="1:22" ht="13">
      <c r="B27" s="633"/>
      <c r="C27" s="945"/>
      <c r="D27" s="945"/>
      <c r="E27" s="945"/>
      <c r="F27" s="945"/>
      <c r="G27" s="946"/>
      <c r="H27" s="946"/>
      <c r="I27" s="820" t="s">
        <v>541</v>
      </c>
      <c r="J27" s="816" t="s">
        <v>539</v>
      </c>
      <c r="K27" s="817">
        <v>747350</v>
      </c>
      <c r="L27" s="818">
        <v>772172</v>
      </c>
      <c r="M27" s="817">
        <v>766077</v>
      </c>
      <c r="N27" s="818">
        <v>764683</v>
      </c>
      <c r="S27" s="824"/>
      <c r="T27" s="824"/>
      <c r="U27" s="824"/>
      <c r="V27" s="824"/>
    </row>
    <row r="28" spans="1:22" ht="24">
      <c r="B28" s="633"/>
      <c r="C28" s="945"/>
      <c r="D28" s="945"/>
      <c r="E28" s="945"/>
      <c r="G28" s="1289" t="s">
        <v>1002</v>
      </c>
      <c r="H28" s="1289"/>
      <c r="I28" s="821" t="s">
        <v>548</v>
      </c>
      <c r="J28" s="816" t="s">
        <v>543</v>
      </c>
      <c r="K28" s="817">
        <v>41595</v>
      </c>
      <c r="L28" s="818">
        <v>38776</v>
      </c>
      <c r="M28" s="817">
        <v>37871</v>
      </c>
      <c r="N28" s="818">
        <v>37893</v>
      </c>
    </row>
    <row r="29" spans="1:22" ht="13">
      <c r="B29" s="633"/>
      <c r="C29" s="945"/>
      <c r="D29" s="945"/>
      <c r="E29" s="945"/>
      <c r="F29" s="945"/>
      <c r="G29" s="946"/>
      <c r="H29" s="946"/>
      <c r="I29" s="821" t="s">
        <v>549</v>
      </c>
      <c r="J29" s="816" t="s">
        <v>539</v>
      </c>
      <c r="K29" s="817">
        <v>54867</v>
      </c>
      <c r="L29" s="818">
        <v>52273</v>
      </c>
      <c r="M29" s="817">
        <v>53525</v>
      </c>
      <c r="N29" s="818">
        <v>54728</v>
      </c>
    </row>
    <row r="30" spans="1:22" s="827" customFormat="1" ht="24">
      <c r="A30" s="947"/>
      <c r="B30" s="947"/>
      <c r="C30" s="947"/>
      <c r="D30" s="947"/>
      <c r="E30" s="947"/>
      <c r="F30" s="826"/>
      <c r="G30" s="617"/>
      <c r="H30" s="617"/>
      <c r="I30" s="821" t="s">
        <v>550</v>
      </c>
      <c r="J30" s="816" t="s">
        <v>539</v>
      </c>
      <c r="K30" s="817">
        <v>120630</v>
      </c>
      <c r="L30" s="818">
        <v>127615</v>
      </c>
      <c r="M30" s="817">
        <v>132080</v>
      </c>
      <c r="N30" s="818">
        <v>136849</v>
      </c>
    </row>
    <row r="31" spans="1:22" s="827" customFormat="1">
      <c r="A31" s="826"/>
      <c r="B31" s="826"/>
      <c r="C31" s="826"/>
      <c r="D31" s="826"/>
      <c r="E31" s="826"/>
      <c r="F31" s="826"/>
      <c r="G31" s="826"/>
      <c r="H31" s="826"/>
      <c r="I31" s="541"/>
      <c r="J31" s="541"/>
      <c r="K31" s="541"/>
      <c r="L31" s="541"/>
      <c r="M31" s="541"/>
      <c r="N31" s="541"/>
    </row>
    <row r="32" spans="1:22" s="827" customFormat="1">
      <c r="A32" s="643"/>
      <c r="B32" s="643"/>
      <c r="C32" s="643"/>
      <c r="D32" s="643"/>
      <c r="E32" s="643"/>
      <c r="F32" s="643"/>
      <c r="G32" s="643"/>
      <c r="H32" s="643"/>
      <c r="I32" s="541"/>
      <c r="J32" s="541"/>
      <c r="K32" s="541"/>
      <c r="L32" s="541"/>
      <c r="M32" s="541"/>
      <c r="N32" s="541"/>
    </row>
    <row r="33" spans="1:16" s="827" customFormat="1" ht="16.5">
      <c r="A33" s="826"/>
      <c r="B33" s="826"/>
      <c r="C33" s="826"/>
      <c r="D33" s="826"/>
      <c r="E33" s="826"/>
      <c r="F33" s="826"/>
      <c r="G33" s="826"/>
      <c r="H33" s="826"/>
      <c r="I33" s="765" t="s">
        <v>561</v>
      </c>
      <c r="J33" s="948"/>
      <c r="K33" s="948"/>
      <c r="L33" s="948"/>
      <c r="M33" s="948"/>
      <c r="N33" s="948"/>
    </row>
    <row r="34" spans="1:16" s="827" customFormat="1" ht="13.5" thickBot="1">
      <c r="A34" s="826"/>
      <c r="B34" s="826"/>
      <c r="C34" s="826"/>
      <c r="D34" s="826"/>
      <c r="E34" s="826"/>
      <c r="F34" s="826"/>
      <c r="G34" s="826"/>
      <c r="H34" s="826"/>
      <c r="I34" s="949"/>
      <c r="J34" s="949"/>
      <c r="K34" s="949"/>
      <c r="L34" s="949"/>
      <c r="M34" s="304" t="s">
        <v>562</v>
      </c>
      <c r="N34" s="304"/>
      <c r="O34" s="1406"/>
    </row>
    <row r="35" spans="1:16" s="827" customFormat="1">
      <c r="A35" s="826"/>
      <c r="B35" s="826"/>
      <c r="C35" s="826"/>
      <c r="D35" s="826"/>
      <c r="E35" s="826"/>
      <c r="F35" s="826"/>
      <c r="G35" s="826"/>
      <c r="H35" s="826"/>
      <c r="I35" s="719" t="s">
        <v>285</v>
      </c>
      <c r="J35" s="305" t="s">
        <v>563</v>
      </c>
      <c r="K35" s="307"/>
      <c r="L35" s="307"/>
      <c r="M35" s="307"/>
      <c r="N35" s="307"/>
    </row>
    <row r="36" spans="1:16">
      <c r="A36" s="629"/>
      <c r="I36" s="723" t="s">
        <v>460</v>
      </c>
      <c r="J36" s="794"/>
      <c r="K36" s="793" t="s">
        <v>564</v>
      </c>
      <c r="L36" s="793" t="s">
        <v>565</v>
      </c>
      <c r="M36" s="793" t="s">
        <v>566</v>
      </c>
      <c r="N36" s="793" t="s">
        <v>568</v>
      </c>
      <c r="O36" s="793" t="s">
        <v>566</v>
      </c>
      <c r="P36" s="541" t="s">
        <v>886</v>
      </c>
    </row>
    <row r="37" spans="1:16">
      <c r="I37" s="303" t="s">
        <v>335</v>
      </c>
      <c r="J37" s="829">
        <v>307</v>
      </c>
      <c r="K37" s="830">
        <v>6319</v>
      </c>
      <c r="L37" s="829">
        <v>196</v>
      </c>
      <c r="M37" s="953">
        <v>1650</v>
      </c>
      <c r="N37" s="954">
        <f>SUM(K37:L37)</f>
        <v>6515</v>
      </c>
      <c r="O37" s="953">
        <f>M37</f>
        <v>1650</v>
      </c>
      <c r="P37" s="1651">
        <f>N37+O37</f>
        <v>8165</v>
      </c>
    </row>
    <row r="38" spans="1:16">
      <c r="I38" s="303" t="s">
        <v>336</v>
      </c>
      <c r="J38" s="829">
        <v>306</v>
      </c>
      <c r="K38" s="830">
        <v>6092</v>
      </c>
      <c r="L38" s="829">
        <v>100</v>
      </c>
      <c r="M38" s="954">
        <v>1320</v>
      </c>
      <c r="N38" s="954">
        <f t="shared" ref="N38:N41" si="0">SUM(K38:L38)</f>
        <v>6192</v>
      </c>
      <c r="O38" s="953">
        <f t="shared" ref="O38:O41" si="1">M38</f>
        <v>1320</v>
      </c>
      <c r="P38" s="1651">
        <f>N38+O38</f>
        <v>7512</v>
      </c>
    </row>
    <row r="39" spans="1:16">
      <c r="I39" s="1404" t="s">
        <v>343</v>
      </c>
      <c r="J39" s="829">
        <v>306</v>
      </c>
      <c r="K39" s="830">
        <v>3912</v>
      </c>
      <c r="L39" s="829">
        <v>70</v>
      </c>
      <c r="M39" s="954">
        <v>907</v>
      </c>
      <c r="N39" s="954">
        <f t="shared" si="0"/>
        <v>3982</v>
      </c>
      <c r="O39" s="953">
        <f t="shared" si="1"/>
        <v>907</v>
      </c>
      <c r="P39" s="1651">
        <f>N39+O39</f>
        <v>4889</v>
      </c>
    </row>
    <row r="40" spans="1:16" ht="12.5" thickBot="1">
      <c r="I40" s="1405" t="s">
        <v>822</v>
      </c>
      <c r="J40" s="831">
        <v>268</v>
      </c>
      <c r="K40" s="832">
        <v>3420</v>
      </c>
      <c r="L40" s="831">
        <v>41</v>
      </c>
      <c r="M40" s="955">
        <v>388</v>
      </c>
      <c r="N40" s="954">
        <f t="shared" si="0"/>
        <v>3461</v>
      </c>
      <c r="O40" s="953">
        <f t="shared" si="1"/>
        <v>388</v>
      </c>
      <c r="P40" s="1651">
        <f>N40+O40</f>
        <v>3849</v>
      </c>
    </row>
    <row r="41" spans="1:16" ht="12.5" thickBot="1">
      <c r="I41" s="1520" t="s">
        <v>879</v>
      </c>
      <c r="J41" s="1518">
        <v>123</v>
      </c>
      <c r="K41" s="1521">
        <v>12856</v>
      </c>
      <c r="L41" s="1519">
        <v>935</v>
      </c>
      <c r="M41" s="1519">
        <v>4189</v>
      </c>
      <c r="N41" s="954">
        <f t="shared" si="0"/>
        <v>13791</v>
      </c>
      <c r="O41" s="953">
        <f t="shared" si="1"/>
        <v>4189</v>
      </c>
      <c r="P41" s="1651">
        <f>N41+O41</f>
        <v>17980</v>
      </c>
    </row>
    <row r="42" spans="1:16" ht="13">
      <c r="I42" s="949"/>
      <c r="J42" s="950"/>
      <c r="K42" s="950"/>
      <c r="L42" s="950"/>
      <c r="M42" s="800" t="s">
        <v>567</v>
      </c>
      <c r="N42" s="800"/>
    </row>
    <row r="48" spans="1:16" ht="12.5" thickBot="1"/>
    <row r="49" spans="6:13">
      <c r="I49" s="860" t="s">
        <v>285</v>
      </c>
      <c r="J49" s="1626" t="s">
        <v>563</v>
      </c>
      <c r="K49" s="1627"/>
      <c r="L49" s="1627"/>
      <c r="M49" s="1627"/>
    </row>
    <row r="50" spans="6:13">
      <c r="I50" s="867" t="s">
        <v>460</v>
      </c>
      <c r="J50" s="1628"/>
      <c r="K50" s="1629" t="s">
        <v>564</v>
      </c>
      <c r="L50" s="1629" t="s">
        <v>565</v>
      </c>
      <c r="M50" s="1629" t="s">
        <v>566</v>
      </c>
    </row>
    <row r="51" spans="6:13">
      <c r="I51" s="1630" t="s">
        <v>335</v>
      </c>
      <c r="J51" s="1631">
        <v>307</v>
      </c>
      <c r="K51" s="1632">
        <v>6319</v>
      </c>
      <c r="L51" s="1631">
        <v>196</v>
      </c>
      <c r="M51" s="1632">
        <v>1650</v>
      </c>
    </row>
    <row r="52" spans="6:13">
      <c r="I52" s="1556" t="s">
        <v>336</v>
      </c>
      <c r="J52" s="1633">
        <v>306</v>
      </c>
      <c r="K52" s="1634">
        <v>6092</v>
      </c>
      <c r="L52" s="1633">
        <v>100</v>
      </c>
      <c r="M52" s="1635">
        <v>1320</v>
      </c>
    </row>
    <row r="53" spans="6:13">
      <c r="I53" s="1556" t="s">
        <v>343</v>
      </c>
      <c r="J53" s="1633">
        <v>306</v>
      </c>
      <c r="K53" s="1634">
        <v>3912</v>
      </c>
      <c r="L53" s="1633">
        <v>70</v>
      </c>
      <c r="M53" s="1635">
        <v>907</v>
      </c>
    </row>
    <row r="54" spans="6:13">
      <c r="I54" s="1556" t="s">
        <v>822</v>
      </c>
      <c r="J54" s="1633">
        <v>268</v>
      </c>
      <c r="K54" s="1634">
        <v>3420</v>
      </c>
      <c r="L54" s="1633">
        <v>41</v>
      </c>
      <c r="M54" s="1634">
        <v>388</v>
      </c>
    </row>
    <row r="55" spans="6:13" ht="12.5" thickBot="1">
      <c r="I55" s="1636" t="s">
        <v>879</v>
      </c>
      <c r="J55" s="1522">
        <v>123</v>
      </c>
      <c r="K55" s="1637">
        <v>12856</v>
      </c>
      <c r="L55" s="1522">
        <v>935</v>
      </c>
      <c r="M55" s="1638">
        <v>4189</v>
      </c>
    </row>
    <row r="58" spans="6:13" ht="12.5">
      <c r="F58" s="945"/>
      <c r="G58" s="1289"/>
      <c r="H58" s="1289"/>
    </row>
    <row r="59" spans="6:13">
      <c r="G59" s="1289" t="s">
        <v>1001</v>
      </c>
    </row>
  </sheetData>
  <mergeCells count="11">
    <mergeCell ref="I14:N14"/>
    <mergeCell ref="N3:N4"/>
    <mergeCell ref="I4:J4"/>
    <mergeCell ref="I10:N10"/>
    <mergeCell ref="I11:N11"/>
    <mergeCell ref="I12:N12"/>
    <mergeCell ref="I1:N1"/>
    <mergeCell ref="I3:J3"/>
    <mergeCell ref="K3:K4"/>
    <mergeCell ref="L3:L4"/>
    <mergeCell ref="M3:M4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opLeftCell="A13" zoomScaleNormal="100" zoomScaleSheetLayoutView="100" workbookViewId="0">
      <selection activeCell="Q57" sqref="Q57"/>
    </sheetView>
  </sheetViews>
  <sheetFormatPr defaultColWidth="7.6328125" defaultRowHeight="12"/>
  <cols>
    <col min="1" max="1" width="12.90625" style="1098" customWidth="1"/>
    <col min="2" max="2" width="6.6328125" style="1098" customWidth="1"/>
    <col min="3" max="3" width="7" style="1098" customWidth="1"/>
    <col min="4" max="4" width="6.6328125" style="1098" customWidth="1"/>
    <col min="5" max="5" width="6.7265625" style="1098" customWidth="1"/>
    <col min="6" max="9" width="6.6328125" style="1098" customWidth="1"/>
    <col min="10" max="10" width="6.6328125" style="1099" customWidth="1"/>
    <col min="11" max="13" width="6.6328125" style="1098" customWidth="1"/>
    <col min="14" max="14" width="12.90625" style="964" customWidth="1"/>
    <col min="15" max="15" width="6.6328125" style="964" customWidth="1"/>
    <col min="16" max="16" width="7" style="964" customWidth="1"/>
    <col min="17" max="17" width="6.6328125" style="964" customWidth="1"/>
    <col min="18" max="18" width="6.7265625" style="964" customWidth="1"/>
    <col min="19" max="22" width="6.6328125" style="964" customWidth="1"/>
    <col min="23" max="23" width="6.6328125" style="980" customWidth="1"/>
    <col min="24" max="25" width="6.6328125" style="964" customWidth="1"/>
    <col min="26" max="26" width="10.08984375" style="964" customWidth="1"/>
    <col min="27" max="269" width="7.6328125" style="964"/>
    <col min="270" max="270" width="12.90625" style="964" customWidth="1"/>
    <col min="271" max="271" width="6.6328125" style="964" customWidth="1"/>
    <col min="272" max="272" width="7" style="964" customWidth="1"/>
    <col min="273" max="273" width="6.6328125" style="964" customWidth="1"/>
    <col min="274" max="274" width="6.7265625" style="964" customWidth="1"/>
    <col min="275" max="281" width="6.6328125" style="964" customWidth="1"/>
    <col min="282" max="525" width="7.6328125" style="964"/>
    <col min="526" max="526" width="12.90625" style="964" customWidth="1"/>
    <col min="527" max="527" width="6.6328125" style="964" customWidth="1"/>
    <col min="528" max="528" width="7" style="964" customWidth="1"/>
    <col min="529" max="529" width="6.6328125" style="964" customWidth="1"/>
    <col min="530" max="530" width="6.7265625" style="964" customWidth="1"/>
    <col min="531" max="537" width="6.6328125" style="964" customWidth="1"/>
    <col min="538" max="781" width="7.6328125" style="964"/>
    <col min="782" max="782" width="12.90625" style="964" customWidth="1"/>
    <col min="783" max="783" width="6.6328125" style="964" customWidth="1"/>
    <col min="784" max="784" width="7" style="964" customWidth="1"/>
    <col min="785" max="785" width="6.6328125" style="964" customWidth="1"/>
    <col min="786" max="786" width="6.7265625" style="964" customWidth="1"/>
    <col min="787" max="793" width="6.6328125" style="964" customWidth="1"/>
    <col min="794" max="1037" width="7.6328125" style="964"/>
    <col min="1038" max="1038" width="12.90625" style="964" customWidth="1"/>
    <col min="1039" max="1039" width="6.6328125" style="964" customWidth="1"/>
    <col min="1040" max="1040" width="7" style="964" customWidth="1"/>
    <col min="1041" max="1041" width="6.6328125" style="964" customWidth="1"/>
    <col min="1042" max="1042" width="6.7265625" style="964" customWidth="1"/>
    <col min="1043" max="1049" width="6.6328125" style="964" customWidth="1"/>
    <col min="1050" max="1293" width="7.6328125" style="964"/>
    <col min="1294" max="1294" width="12.90625" style="964" customWidth="1"/>
    <col min="1295" max="1295" width="6.6328125" style="964" customWidth="1"/>
    <col min="1296" max="1296" width="7" style="964" customWidth="1"/>
    <col min="1297" max="1297" width="6.6328125" style="964" customWidth="1"/>
    <col min="1298" max="1298" width="6.7265625" style="964" customWidth="1"/>
    <col min="1299" max="1305" width="6.6328125" style="964" customWidth="1"/>
    <col min="1306" max="1549" width="7.6328125" style="964"/>
    <col min="1550" max="1550" width="12.90625" style="964" customWidth="1"/>
    <col min="1551" max="1551" width="6.6328125" style="964" customWidth="1"/>
    <col min="1552" max="1552" width="7" style="964" customWidth="1"/>
    <col min="1553" max="1553" width="6.6328125" style="964" customWidth="1"/>
    <col min="1554" max="1554" width="6.7265625" style="964" customWidth="1"/>
    <col min="1555" max="1561" width="6.6328125" style="964" customWidth="1"/>
    <col min="1562" max="1805" width="7.6328125" style="964"/>
    <col min="1806" max="1806" width="12.90625" style="964" customWidth="1"/>
    <col min="1807" max="1807" width="6.6328125" style="964" customWidth="1"/>
    <col min="1808" max="1808" width="7" style="964" customWidth="1"/>
    <col min="1809" max="1809" width="6.6328125" style="964" customWidth="1"/>
    <col min="1810" max="1810" width="6.7265625" style="964" customWidth="1"/>
    <col min="1811" max="1817" width="6.6328125" style="964" customWidth="1"/>
    <col min="1818" max="2061" width="7.6328125" style="964"/>
    <col min="2062" max="2062" width="12.90625" style="964" customWidth="1"/>
    <col min="2063" max="2063" width="6.6328125" style="964" customWidth="1"/>
    <col min="2064" max="2064" width="7" style="964" customWidth="1"/>
    <col min="2065" max="2065" width="6.6328125" style="964" customWidth="1"/>
    <col min="2066" max="2066" width="6.7265625" style="964" customWidth="1"/>
    <col min="2067" max="2073" width="6.6328125" style="964" customWidth="1"/>
    <col min="2074" max="2317" width="7.6328125" style="964"/>
    <col min="2318" max="2318" width="12.90625" style="964" customWidth="1"/>
    <col min="2319" max="2319" width="6.6328125" style="964" customWidth="1"/>
    <col min="2320" max="2320" width="7" style="964" customWidth="1"/>
    <col min="2321" max="2321" width="6.6328125" style="964" customWidth="1"/>
    <col min="2322" max="2322" width="6.7265625" style="964" customWidth="1"/>
    <col min="2323" max="2329" width="6.6328125" style="964" customWidth="1"/>
    <col min="2330" max="2573" width="7.6328125" style="964"/>
    <col min="2574" max="2574" width="12.90625" style="964" customWidth="1"/>
    <col min="2575" max="2575" width="6.6328125" style="964" customWidth="1"/>
    <col min="2576" max="2576" width="7" style="964" customWidth="1"/>
    <col min="2577" max="2577" width="6.6328125" style="964" customWidth="1"/>
    <col min="2578" max="2578" width="6.7265625" style="964" customWidth="1"/>
    <col min="2579" max="2585" width="6.6328125" style="964" customWidth="1"/>
    <col min="2586" max="2829" width="7.6328125" style="964"/>
    <col min="2830" max="2830" width="12.90625" style="964" customWidth="1"/>
    <col min="2831" max="2831" width="6.6328125" style="964" customWidth="1"/>
    <col min="2832" max="2832" width="7" style="964" customWidth="1"/>
    <col min="2833" max="2833" width="6.6328125" style="964" customWidth="1"/>
    <col min="2834" max="2834" width="6.7265625" style="964" customWidth="1"/>
    <col min="2835" max="2841" width="6.6328125" style="964" customWidth="1"/>
    <col min="2842" max="3085" width="7.6328125" style="964"/>
    <col min="3086" max="3086" width="12.90625" style="964" customWidth="1"/>
    <col min="3087" max="3087" width="6.6328125" style="964" customWidth="1"/>
    <col min="3088" max="3088" width="7" style="964" customWidth="1"/>
    <col min="3089" max="3089" width="6.6328125" style="964" customWidth="1"/>
    <col min="3090" max="3090" width="6.7265625" style="964" customWidth="1"/>
    <col min="3091" max="3097" width="6.6328125" style="964" customWidth="1"/>
    <col min="3098" max="3341" width="7.6328125" style="964"/>
    <col min="3342" max="3342" width="12.90625" style="964" customWidth="1"/>
    <col min="3343" max="3343" width="6.6328125" style="964" customWidth="1"/>
    <col min="3344" max="3344" width="7" style="964" customWidth="1"/>
    <col min="3345" max="3345" width="6.6328125" style="964" customWidth="1"/>
    <col min="3346" max="3346" width="6.7265625" style="964" customWidth="1"/>
    <col min="3347" max="3353" width="6.6328125" style="964" customWidth="1"/>
    <col min="3354" max="3597" width="7.6328125" style="964"/>
    <col min="3598" max="3598" width="12.90625" style="964" customWidth="1"/>
    <col min="3599" max="3599" width="6.6328125" style="964" customWidth="1"/>
    <col min="3600" max="3600" width="7" style="964" customWidth="1"/>
    <col min="3601" max="3601" width="6.6328125" style="964" customWidth="1"/>
    <col min="3602" max="3602" width="6.7265625" style="964" customWidth="1"/>
    <col min="3603" max="3609" width="6.6328125" style="964" customWidth="1"/>
    <col min="3610" max="3853" width="7.6328125" style="964"/>
    <col min="3854" max="3854" width="12.90625" style="964" customWidth="1"/>
    <col min="3855" max="3855" width="6.6328125" style="964" customWidth="1"/>
    <col min="3856" max="3856" width="7" style="964" customWidth="1"/>
    <col min="3857" max="3857" width="6.6328125" style="964" customWidth="1"/>
    <col min="3858" max="3858" width="6.7265625" style="964" customWidth="1"/>
    <col min="3859" max="3865" width="6.6328125" style="964" customWidth="1"/>
    <col min="3866" max="4109" width="7.6328125" style="964"/>
    <col min="4110" max="4110" width="12.90625" style="964" customWidth="1"/>
    <col min="4111" max="4111" width="6.6328125" style="964" customWidth="1"/>
    <col min="4112" max="4112" width="7" style="964" customWidth="1"/>
    <col min="4113" max="4113" width="6.6328125" style="964" customWidth="1"/>
    <col min="4114" max="4114" width="6.7265625" style="964" customWidth="1"/>
    <col min="4115" max="4121" width="6.6328125" style="964" customWidth="1"/>
    <col min="4122" max="4365" width="7.6328125" style="964"/>
    <col min="4366" max="4366" width="12.90625" style="964" customWidth="1"/>
    <col min="4367" max="4367" width="6.6328125" style="964" customWidth="1"/>
    <col min="4368" max="4368" width="7" style="964" customWidth="1"/>
    <col min="4369" max="4369" width="6.6328125" style="964" customWidth="1"/>
    <col min="4370" max="4370" width="6.7265625" style="964" customWidth="1"/>
    <col min="4371" max="4377" width="6.6328125" style="964" customWidth="1"/>
    <col min="4378" max="4621" width="7.6328125" style="964"/>
    <col min="4622" max="4622" width="12.90625" style="964" customWidth="1"/>
    <col min="4623" max="4623" width="6.6328125" style="964" customWidth="1"/>
    <col min="4624" max="4624" width="7" style="964" customWidth="1"/>
    <col min="4625" max="4625" width="6.6328125" style="964" customWidth="1"/>
    <col min="4626" max="4626" width="6.7265625" style="964" customWidth="1"/>
    <col min="4627" max="4633" width="6.6328125" style="964" customWidth="1"/>
    <col min="4634" max="4877" width="7.6328125" style="964"/>
    <col min="4878" max="4878" width="12.90625" style="964" customWidth="1"/>
    <col min="4879" max="4879" width="6.6328125" style="964" customWidth="1"/>
    <col min="4880" max="4880" width="7" style="964" customWidth="1"/>
    <col min="4881" max="4881" width="6.6328125" style="964" customWidth="1"/>
    <col min="4882" max="4882" width="6.7265625" style="964" customWidth="1"/>
    <col min="4883" max="4889" width="6.6328125" style="964" customWidth="1"/>
    <col min="4890" max="5133" width="7.6328125" style="964"/>
    <col min="5134" max="5134" width="12.90625" style="964" customWidth="1"/>
    <col min="5135" max="5135" width="6.6328125" style="964" customWidth="1"/>
    <col min="5136" max="5136" width="7" style="964" customWidth="1"/>
    <col min="5137" max="5137" width="6.6328125" style="964" customWidth="1"/>
    <col min="5138" max="5138" width="6.7265625" style="964" customWidth="1"/>
    <col min="5139" max="5145" width="6.6328125" style="964" customWidth="1"/>
    <col min="5146" max="5389" width="7.6328125" style="964"/>
    <col min="5390" max="5390" width="12.90625" style="964" customWidth="1"/>
    <col min="5391" max="5391" width="6.6328125" style="964" customWidth="1"/>
    <col min="5392" max="5392" width="7" style="964" customWidth="1"/>
    <col min="5393" max="5393" width="6.6328125" style="964" customWidth="1"/>
    <col min="5394" max="5394" width="6.7265625" style="964" customWidth="1"/>
    <col min="5395" max="5401" width="6.6328125" style="964" customWidth="1"/>
    <col min="5402" max="5645" width="7.6328125" style="964"/>
    <col min="5646" max="5646" width="12.90625" style="964" customWidth="1"/>
    <col min="5647" max="5647" width="6.6328125" style="964" customWidth="1"/>
    <col min="5648" max="5648" width="7" style="964" customWidth="1"/>
    <col min="5649" max="5649" width="6.6328125" style="964" customWidth="1"/>
    <col min="5650" max="5650" width="6.7265625" style="964" customWidth="1"/>
    <col min="5651" max="5657" width="6.6328125" style="964" customWidth="1"/>
    <col min="5658" max="5901" width="7.6328125" style="964"/>
    <col min="5902" max="5902" width="12.90625" style="964" customWidth="1"/>
    <col min="5903" max="5903" width="6.6328125" style="964" customWidth="1"/>
    <col min="5904" max="5904" width="7" style="964" customWidth="1"/>
    <col min="5905" max="5905" width="6.6328125" style="964" customWidth="1"/>
    <col min="5906" max="5906" width="6.7265625" style="964" customWidth="1"/>
    <col min="5907" max="5913" width="6.6328125" style="964" customWidth="1"/>
    <col min="5914" max="6157" width="7.6328125" style="964"/>
    <col min="6158" max="6158" width="12.90625" style="964" customWidth="1"/>
    <col min="6159" max="6159" width="6.6328125" style="964" customWidth="1"/>
    <col min="6160" max="6160" width="7" style="964" customWidth="1"/>
    <col min="6161" max="6161" width="6.6328125" style="964" customWidth="1"/>
    <col min="6162" max="6162" width="6.7265625" style="964" customWidth="1"/>
    <col min="6163" max="6169" width="6.6328125" style="964" customWidth="1"/>
    <col min="6170" max="6413" width="7.6328125" style="964"/>
    <col min="6414" max="6414" width="12.90625" style="964" customWidth="1"/>
    <col min="6415" max="6415" width="6.6328125" style="964" customWidth="1"/>
    <col min="6416" max="6416" width="7" style="964" customWidth="1"/>
    <col min="6417" max="6417" width="6.6328125" style="964" customWidth="1"/>
    <col min="6418" max="6418" width="6.7265625" style="964" customWidth="1"/>
    <col min="6419" max="6425" width="6.6328125" style="964" customWidth="1"/>
    <col min="6426" max="6669" width="7.6328125" style="964"/>
    <col min="6670" max="6670" width="12.90625" style="964" customWidth="1"/>
    <col min="6671" max="6671" width="6.6328125" style="964" customWidth="1"/>
    <col min="6672" max="6672" width="7" style="964" customWidth="1"/>
    <col min="6673" max="6673" width="6.6328125" style="964" customWidth="1"/>
    <col min="6674" max="6674" width="6.7265625" style="964" customWidth="1"/>
    <col min="6675" max="6681" width="6.6328125" style="964" customWidth="1"/>
    <col min="6682" max="6925" width="7.6328125" style="964"/>
    <col min="6926" max="6926" width="12.90625" style="964" customWidth="1"/>
    <col min="6927" max="6927" width="6.6328125" style="964" customWidth="1"/>
    <col min="6928" max="6928" width="7" style="964" customWidth="1"/>
    <col min="6929" max="6929" width="6.6328125" style="964" customWidth="1"/>
    <col min="6930" max="6930" width="6.7265625" style="964" customWidth="1"/>
    <col min="6931" max="6937" width="6.6328125" style="964" customWidth="1"/>
    <col min="6938" max="7181" width="7.6328125" style="964"/>
    <col min="7182" max="7182" width="12.90625" style="964" customWidth="1"/>
    <col min="7183" max="7183" width="6.6328125" style="964" customWidth="1"/>
    <col min="7184" max="7184" width="7" style="964" customWidth="1"/>
    <col min="7185" max="7185" width="6.6328125" style="964" customWidth="1"/>
    <col min="7186" max="7186" width="6.7265625" style="964" customWidth="1"/>
    <col min="7187" max="7193" width="6.6328125" style="964" customWidth="1"/>
    <col min="7194" max="7437" width="7.6328125" style="964"/>
    <col min="7438" max="7438" width="12.90625" style="964" customWidth="1"/>
    <col min="7439" max="7439" width="6.6328125" style="964" customWidth="1"/>
    <col min="7440" max="7440" width="7" style="964" customWidth="1"/>
    <col min="7441" max="7441" width="6.6328125" style="964" customWidth="1"/>
    <col min="7442" max="7442" width="6.7265625" style="964" customWidth="1"/>
    <col min="7443" max="7449" width="6.6328125" style="964" customWidth="1"/>
    <col min="7450" max="7693" width="7.6328125" style="964"/>
    <col min="7694" max="7694" width="12.90625" style="964" customWidth="1"/>
    <col min="7695" max="7695" width="6.6328125" style="964" customWidth="1"/>
    <col min="7696" max="7696" width="7" style="964" customWidth="1"/>
    <col min="7697" max="7697" width="6.6328125" style="964" customWidth="1"/>
    <col min="7698" max="7698" width="6.7265625" style="964" customWidth="1"/>
    <col min="7699" max="7705" width="6.6328125" style="964" customWidth="1"/>
    <col min="7706" max="7949" width="7.6328125" style="964"/>
    <col min="7950" max="7950" width="12.90625" style="964" customWidth="1"/>
    <col min="7951" max="7951" width="6.6328125" style="964" customWidth="1"/>
    <col min="7952" max="7952" width="7" style="964" customWidth="1"/>
    <col min="7953" max="7953" width="6.6328125" style="964" customWidth="1"/>
    <col min="7954" max="7954" width="6.7265625" style="964" customWidth="1"/>
    <col min="7955" max="7961" width="6.6328125" style="964" customWidth="1"/>
    <col min="7962" max="8205" width="7.6328125" style="964"/>
    <col min="8206" max="8206" width="12.90625" style="964" customWidth="1"/>
    <col min="8207" max="8207" width="6.6328125" style="964" customWidth="1"/>
    <col min="8208" max="8208" width="7" style="964" customWidth="1"/>
    <col min="8209" max="8209" width="6.6328125" style="964" customWidth="1"/>
    <col min="8210" max="8210" width="6.7265625" style="964" customWidth="1"/>
    <col min="8211" max="8217" width="6.6328125" style="964" customWidth="1"/>
    <col min="8218" max="8461" width="7.6328125" style="964"/>
    <col min="8462" max="8462" width="12.90625" style="964" customWidth="1"/>
    <col min="8463" max="8463" width="6.6328125" style="964" customWidth="1"/>
    <col min="8464" max="8464" width="7" style="964" customWidth="1"/>
    <col min="8465" max="8465" width="6.6328125" style="964" customWidth="1"/>
    <col min="8466" max="8466" width="6.7265625" style="964" customWidth="1"/>
    <col min="8467" max="8473" width="6.6328125" style="964" customWidth="1"/>
    <col min="8474" max="8717" width="7.6328125" style="964"/>
    <col min="8718" max="8718" width="12.90625" style="964" customWidth="1"/>
    <col min="8719" max="8719" width="6.6328125" style="964" customWidth="1"/>
    <col min="8720" max="8720" width="7" style="964" customWidth="1"/>
    <col min="8721" max="8721" width="6.6328125" style="964" customWidth="1"/>
    <col min="8722" max="8722" width="6.7265625" style="964" customWidth="1"/>
    <col min="8723" max="8729" width="6.6328125" style="964" customWidth="1"/>
    <col min="8730" max="8973" width="7.6328125" style="964"/>
    <col min="8974" max="8974" width="12.90625" style="964" customWidth="1"/>
    <col min="8975" max="8975" width="6.6328125" style="964" customWidth="1"/>
    <col min="8976" max="8976" width="7" style="964" customWidth="1"/>
    <col min="8977" max="8977" width="6.6328125" style="964" customWidth="1"/>
    <col min="8978" max="8978" width="6.7265625" style="964" customWidth="1"/>
    <col min="8979" max="8985" width="6.6328125" style="964" customWidth="1"/>
    <col min="8986" max="9229" width="7.6328125" style="964"/>
    <col min="9230" max="9230" width="12.90625" style="964" customWidth="1"/>
    <col min="9231" max="9231" width="6.6328125" style="964" customWidth="1"/>
    <col min="9232" max="9232" width="7" style="964" customWidth="1"/>
    <col min="9233" max="9233" width="6.6328125" style="964" customWidth="1"/>
    <col min="9234" max="9234" width="6.7265625" style="964" customWidth="1"/>
    <col min="9235" max="9241" width="6.6328125" style="964" customWidth="1"/>
    <col min="9242" max="9485" width="7.6328125" style="964"/>
    <col min="9486" max="9486" width="12.90625" style="964" customWidth="1"/>
    <col min="9487" max="9487" width="6.6328125" style="964" customWidth="1"/>
    <col min="9488" max="9488" width="7" style="964" customWidth="1"/>
    <col min="9489" max="9489" width="6.6328125" style="964" customWidth="1"/>
    <col min="9490" max="9490" width="6.7265625" style="964" customWidth="1"/>
    <col min="9491" max="9497" width="6.6328125" style="964" customWidth="1"/>
    <col min="9498" max="9741" width="7.6328125" style="964"/>
    <col min="9742" max="9742" width="12.90625" style="964" customWidth="1"/>
    <col min="9743" max="9743" width="6.6328125" style="964" customWidth="1"/>
    <col min="9744" max="9744" width="7" style="964" customWidth="1"/>
    <col min="9745" max="9745" width="6.6328125" style="964" customWidth="1"/>
    <col min="9746" max="9746" width="6.7265625" style="964" customWidth="1"/>
    <col min="9747" max="9753" width="6.6328125" style="964" customWidth="1"/>
    <col min="9754" max="9997" width="7.6328125" style="964"/>
    <col min="9998" max="9998" width="12.90625" style="964" customWidth="1"/>
    <col min="9999" max="9999" width="6.6328125" style="964" customWidth="1"/>
    <col min="10000" max="10000" width="7" style="964" customWidth="1"/>
    <col min="10001" max="10001" width="6.6328125" style="964" customWidth="1"/>
    <col min="10002" max="10002" width="6.7265625" style="964" customWidth="1"/>
    <col min="10003" max="10009" width="6.6328125" style="964" customWidth="1"/>
    <col min="10010" max="10253" width="7.6328125" style="964"/>
    <col min="10254" max="10254" width="12.90625" style="964" customWidth="1"/>
    <col min="10255" max="10255" width="6.6328125" style="964" customWidth="1"/>
    <col min="10256" max="10256" width="7" style="964" customWidth="1"/>
    <col min="10257" max="10257" width="6.6328125" style="964" customWidth="1"/>
    <col min="10258" max="10258" width="6.7265625" style="964" customWidth="1"/>
    <col min="10259" max="10265" width="6.6328125" style="964" customWidth="1"/>
    <col min="10266" max="10509" width="7.6328125" style="964"/>
    <col min="10510" max="10510" width="12.90625" style="964" customWidth="1"/>
    <col min="10511" max="10511" width="6.6328125" style="964" customWidth="1"/>
    <col min="10512" max="10512" width="7" style="964" customWidth="1"/>
    <col min="10513" max="10513" width="6.6328125" style="964" customWidth="1"/>
    <col min="10514" max="10514" width="6.7265625" style="964" customWidth="1"/>
    <col min="10515" max="10521" width="6.6328125" style="964" customWidth="1"/>
    <col min="10522" max="10765" width="7.6328125" style="964"/>
    <col min="10766" max="10766" width="12.90625" style="964" customWidth="1"/>
    <col min="10767" max="10767" width="6.6328125" style="964" customWidth="1"/>
    <col min="10768" max="10768" width="7" style="964" customWidth="1"/>
    <col min="10769" max="10769" width="6.6328125" style="964" customWidth="1"/>
    <col min="10770" max="10770" width="6.7265625" style="964" customWidth="1"/>
    <col min="10771" max="10777" width="6.6328125" style="964" customWidth="1"/>
    <col min="10778" max="11021" width="7.6328125" style="964"/>
    <col min="11022" max="11022" width="12.90625" style="964" customWidth="1"/>
    <col min="11023" max="11023" width="6.6328125" style="964" customWidth="1"/>
    <col min="11024" max="11024" width="7" style="964" customWidth="1"/>
    <col min="11025" max="11025" width="6.6328125" style="964" customWidth="1"/>
    <col min="11026" max="11026" width="6.7265625" style="964" customWidth="1"/>
    <col min="11027" max="11033" width="6.6328125" style="964" customWidth="1"/>
    <col min="11034" max="11277" width="7.6328125" style="964"/>
    <col min="11278" max="11278" width="12.90625" style="964" customWidth="1"/>
    <col min="11279" max="11279" width="6.6328125" style="964" customWidth="1"/>
    <col min="11280" max="11280" width="7" style="964" customWidth="1"/>
    <col min="11281" max="11281" width="6.6328125" style="964" customWidth="1"/>
    <col min="11282" max="11282" width="6.7265625" style="964" customWidth="1"/>
    <col min="11283" max="11289" width="6.6328125" style="964" customWidth="1"/>
    <col min="11290" max="11533" width="7.6328125" style="964"/>
    <col min="11534" max="11534" width="12.90625" style="964" customWidth="1"/>
    <col min="11535" max="11535" width="6.6328125" style="964" customWidth="1"/>
    <col min="11536" max="11536" width="7" style="964" customWidth="1"/>
    <col min="11537" max="11537" width="6.6328125" style="964" customWidth="1"/>
    <col min="11538" max="11538" width="6.7265625" style="964" customWidth="1"/>
    <col min="11539" max="11545" width="6.6328125" style="964" customWidth="1"/>
    <col min="11546" max="11789" width="7.6328125" style="964"/>
    <col min="11790" max="11790" width="12.90625" style="964" customWidth="1"/>
    <col min="11791" max="11791" width="6.6328125" style="964" customWidth="1"/>
    <col min="11792" max="11792" width="7" style="964" customWidth="1"/>
    <col min="11793" max="11793" width="6.6328125" style="964" customWidth="1"/>
    <col min="11794" max="11794" width="6.7265625" style="964" customWidth="1"/>
    <col min="11795" max="11801" width="6.6328125" style="964" customWidth="1"/>
    <col min="11802" max="12045" width="7.6328125" style="964"/>
    <col min="12046" max="12046" width="12.90625" style="964" customWidth="1"/>
    <col min="12047" max="12047" width="6.6328125" style="964" customWidth="1"/>
    <col min="12048" max="12048" width="7" style="964" customWidth="1"/>
    <col min="12049" max="12049" width="6.6328125" style="964" customWidth="1"/>
    <col min="12050" max="12050" width="6.7265625" style="964" customWidth="1"/>
    <col min="12051" max="12057" width="6.6328125" style="964" customWidth="1"/>
    <col min="12058" max="12301" width="7.6328125" style="964"/>
    <col min="12302" max="12302" width="12.90625" style="964" customWidth="1"/>
    <col min="12303" max="12303" width="6.6328125" style="964" customWidth="1"/>
    <col min="12304" max="12304" width="7" style="964" customWidth="1"/>
    <col min="12305" max="12305" width="6.6328125" style="964" customWidth="1"/>
    <col min="12306" max="12306" width="6.7265625" style="964" customWidth="1"/>
    <col min="12307" max="12313" width="6.6328125" style="964" customWidth="1"/>
    <col min="12314" max="12557" width="7.6328125" style="964"/>
    <col min="12558" max="12558" width="12.90625" style="964" customWidth="1"/>
    <col min="12559" max="12559" width="6.6328125" style="964" customWidth="1"/>
    <col min="12560" max="12560" width="7" style="964" customWidth="1"/>
    <col min="12561" max="12561" width="6.6328125" style="964" customWidth="1"/>
    <col min="12562" max="12562" width="6.7265625" style="964" customWidth="1"/>
    <col min="12563" max="12569" width="6.6328125" style="964" customWidth="1"/>
    <col min="12570" max="12813" width="7.6328125" style="964"/>
    <col min="12814" max="12814" width="12.90625" style="964" customWidth="1"/>
    <col min="12815" max="12815" width="6.6328125" style="964" customWidth="1"/>
    <col min="12816" max="12816" width="7" style="964" customWidth="1"/>
    <col min="12817" max="12817" width="6.6328125" style="964" customWidth="1"/>
    <col min="12818" max="12818" width="6.7265625" style="964" customWidth="1"/>
    <col min="12819" max="12825" width="6.6328125" style="964" customWidth="1"/>
    <col min="12826" max="13069" width="7.6328125" style="964"/>
    <col min="13070" max="13070" width="12.90625" style="964" customWidth="1"/>
    <col min="13071" max="13071" width="6.6328125" style="964" customWidth="1"/>
    <col min="13072" max="13072" width="7" style="964" customWidth="1"/>
    <col min="13073" max="13073" width="6.6328125" style="964" customWidth="1"/>
    <col min="13074" max="13074" width="6.7265625" style="964" customWidth="1"/>
    <col min="13075" max="13081" width="6.6328125" style="964" customWidth="1"/>
    <col min="13082" max="13325" width="7.6328125" style="964"/>
    <col min="13326" max="13326" width="12.90625" style="964" customWidth="1"/>
    <col min="13327" max="13327" width="6.6328125" style="964" customWidth="1"/>
    <col min="13328" max="13328" width="7" style="964" customWidth="1"/>
    <col min="13329" max="13329" width="6.6328125" style="964" customWidth="1"/>
    <col min="13330" max="13330" width="6.7265625" style="964" customWidth="1"/>
    <col min="13331" max="13337" width="6.6328125" style="964" customWidth="1"/>
    <col min="13338" max="13581" width="7.6328125" style="964"/>
    <col min="13582" max="13582" width="12.90625" style="964" customWidth="1"/>
    <col min="13583" max="13583" width="6.6328125" style="964" customWidth="1"/>
    <col min="13584" max="13584" width="7" style="964" customWidth="1"/>
    <col min="13585" max="13585" width="6.6328125" style="964" customWidth="1"/>
    <col min="13586" max="13586" width="6.7265625" style="964" customWidth="1"/>
    <col min="13587" max="13593" width="6.6328125" style="964" customWidth="1"/>
    <col min="13594" max="13837" width="7.6328125" style="964"/>
    <col min="13838" max="13838" width="12.90625" style="964" customWidth="1"/>
    <col min="13839" max="13839" width="6.6328125" style="964" customWidth="1"/>
    <col min="13840" max="13840" width="7" style="964" customWidth="1"/>
    <col min="13841" max="13841" width="6.6328125" style="964" customWidth="1"/>
    <col min="13842" max="13842" width="6.7265625" style="964" customWidth="1"/>
    <col min="13843" max="13849" width="6.6328125" style="964" customWidth="1"/>
    <col min="13850" max="14093" width="7.6328125" style="964"/>
    <col min="14094" max="14094" width="12.90625" style="964" customWidth="1"/>
    <col min="14095" max="14095" width="6.6328125" style="964" customWidth="1"/>
    <col min="14096" max="14096" width="7" style="964" customWidth="1"/>
    <col min="14097" max="14097" width="6.6328125" style="964" customWidth="1"/>
    <col min="14098" max="14098" width="6.7265625" style="964" customWidth="1"/>
    <col min="14099" max="14105" width="6.6328125" style="964" customWidth="1"/>
    <col min="14106" max="14349" width="7.6328125" style="964"/>
    <col min="14350" max="14350" width="12.90625" style="964" customWidth="1"/>
    <col min="14351" max="14351" width="6.6328125" style="964" customWidth="1"/>
    <col min="14352" max="14352" width="7" style="964" customWidth="1"/>
    <col min="14353" max="14353" width="6.6328125" style="964" customWidth="1"/>
    <col min="14354" max="14354" width="6.7265625" style="964" customWidth="1"/>
    <col min="14355" max="14361" width="6.6328125" style="964" customWidth="1"/>
    <col min="14362" max="14605" width="7.6328125" style="964"/>
    <col min="14606" max="14606" width="12.90625" style="964" customWidth="1"/>
    <col min="14607" max="14607" width="6.6328125" style="964" customWidth="1"/>
    <col min="14608" max="14608" width="7" style="964" customWidth="1"/>
    <col min="14609" max="14609" width="6.6328125" style="964" customWidth="1"/>
    <col min="14610" max="14610" width="6.7265625" style="964" customWidth="1"/>
    <col min="14611" max="14617" width="6.6328125" style="964" customWidth="1"/>
    <col min="14618" max="14861" width="7.6328125" style="964"/>
    <col min="14862" max="14862" width="12.90625" style="964" customWidth="1"/>
    <col min="14863" max="14863" width="6.6328125" style="964" customWidth="1"/>
    <col min="14864" max="14864" width="7" style="964" customWidth="1"/>
    <col min="14865" max="14865" width="6.6328125" style="964" customWidth="1"/>
    <col min="14866" max="14866" width="6.7265625" style="964" customWidth="1"/>
    <col min="14867" max="14873" width="6.6328125" style="964" customWidth="1"/>
    <col min="14874" max="15117" width="7.6328125" style="964"/>
    <col min="15118" max="15118" width="12.90625" style="964" customWidth="1"/>
    <col min="15119" max="15119" width="6.6328125" style="964" customWidth="1"/>
    <col min="15120" max="15120" width="7" style="964" customWidth="1"/>
    <col min="15121" max="15121" width="6.6328125" style="964" customWidth="1"/>
    <col min="15122" max="15122" width="6.7265625" style="964" customWidth="1"/>
    <col min="15123" max="15129" width="6.6328125" style="964" customWidth="1"/>
    <col min="15130" max="15373" width="7.6328125" style="964"/>
    <col min="15374" max="15374" width="12.90625" style="964" customWidth="1"/>
    <col min="15375" max="15375" width="6.6328125" style="964" customWidth="1"/>
    <col min="15376" max="15376" width="7" style="964" customWidth="1"/>
    <col min="15377" max="15377" width="6.6328125" style="964" customWidth="1"/>
    <col min="15378" max="15378" width="6.7265625" style="964" customWidth="1"/>
    <col min="15379" max="15385" width="6.6328125" style="964" customWidth="1"/>
    <col min="15386" max="15629" width="7.6328125" style="964"/>
    <col min="15630" max="15630" width="12.90625" style="964" customWidth="1"/>
    <col min="15631" max="15631" width="6.6328125" style="964" customWidth="1"/>
    <col min="15632" max="15632" width="7" style="964" customWidth="1"/>
    <col min="15633" max="15633" width="6.6328125" style="964" customWidth="1"/>
    <col min="15634" max="15634" width="6.7265625" style="964" customWidth="1"/>
    <col min="15635" max="15641" width="6.6328125" style="964" customWidth="1"/>
    <col min="15642" max="15885" width="7.6328125" style="964"/>
    <col min="15886" max="15886" width="12.90625" style="964" customWidth="1"/>
    <col min="15887" max="15887" width="6.6328125" style="964" customWidth="1"/>
    <col min="15888" max="15888" width="7" style="964" customWidth="1"/>
    <col min="15889" max="15889" width="6.6328125" style="964" customWidth="1"/>
    <col min="15890" max="15890" width="6.7265625" style="964" customWidth="1"/>
    <col min="15891" max="15897" width="6.6328125" style="964" customWidth="1"/>
    <col min="15898" max="16141" width="7.6328125" style="964"/>
    <col min="16142" max="16142" width="12.90625" style="964" customWidth="1"/>
    <col min="16143" max="16143" width="6.6328125" style="964" customWidth="1"/>
    <col min="16144" max="16144" width="7" style="964" customWidth="1"/>
    <col min="16145" max="16145" width="6.6328125" style="964" customWidth="1"/>
    <col min="16146" max="16146" width="6.7265625" style="964" customWidth="1"/>
    <col min="16147" max="16153" width="6.6328125" style="964" customWidth="1"/>
    <col min="16154" max="16384" width="7.6328125" style="964"/>
  </cols>
  <sheetData>
    <row r="1" spans="1:27" s="956" customFormat="1" ht="16.5">
      <c r="A1" s="1070"/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2264" t="s">
        <v>569</v>
      </c>
      <c r="O1" s="2264"/>
      <c r="P1" s="2264"/>
      <c r="Q1" s="2264"/>
      <c r="R1" s="2264"/>
      <c r="S1" s="2264"/>
      <c r="T1" s="2264"/>
      <c r="U1" s="2264"/>
      <c r="V1" s="2264"/>
      <c r="W1" s="2264"/>
      <c r="X1" s="2264"/>
      <c r="Y1" s="2264"/>
    </row>
    <row r="2" spans="1:27" s="957" customFormat="1" ht="11.5" thickBot="1">
      <c r="A2" s="1071"/>
      <c r="B2" s="1071"/>
      <c r="C2" s="1071"/>
      <c r="D2" s="1071"/>
      <c r="E2" s="1071"/>
      <c r="F2" s="1072"/>
      <c r="G2" s="1072"/>
      <c r="H2" s="1072"/>
      <c r="I2" s="1072"/>
      <c r="J2" s="1072"/>
      <c r="K2" s="1072"/>
      <c r="L2" s="1039"/>
      <c r="M2" s="1039"/>
      <c r="S2" s="958"/>
      <c r="T2" s="958"/>
      <c r="U2" s="958"/>
      <c r="V2" s="958"/>
      <c r="W2" s="958"/>
      <c r="X2" s="958"/>
      <c r="Y2" s="959" t="s">
        <v>346</v>
      </c>
      <c r="Z2" s="960"/>
      <c r="AA2" s="960"/>
    </row>
    <row r="3" spans="1:27" s="957" customFormat="1" ht="18" customHeight="1" thickBot="1">
      <c r="A3" s="1071"/>
      <c r="B3" s="1071"/>
      <c r="C3" s="1071"/>
      <c r="D3" s="1071"/>
      <c r="E3" s="1071"/>
      <c r="F3" s="1072"/>
      <c r="G3" s="1072"/>
      <c r="H3" s="1072"/>
      <c r="I3" s="1072"/>
      <c r="J3" s="1072"/>
      <c r="K3" s="1072"/>
      <c r="L3" s="1039"/>
      <c r="M3" s="1039"/>
      <c r="S3" s="958"/>
      <c r="T3" s="958"/>
      <c r="U3" s="958"/>
      <c r="V3" s="958"/>
      <c r="W3" s="958"/>
      <c r="X3" s="958"/>
      <c r="Y3" s="1039"/>
      <c r="Z3" s="960"/>
      <c r="AA3" s="960"/>
    </row>
    <row r="4" spans="1:27" ht="17.149999999999999" customHeight="1">
      <c r="A4" s="1073"/>
      <c r="B4" s="968"/>
      <c r="C4" s="968"/>
      <c r="D4" s="968"/>
      <c r="E4" s="968"/>
      <c r="F4" s="1074"/>
      <c r="G4" s="1074"/>
      <c r="H4" s="1074"/>
      <c r="I4" s="1074"/>
      <c r="J4" s="1074"/>
      <c r="K4" s="1075"/>
      <c r="L4" s="1040"/>
      <c r="M4" s="1040"/>
      <c r="N4" s="961" t="s">
        <v>570</v>
      </c>
      <c r="O4" s="1047" t="s">
        <v>571</v>
      </c>
      <c r="P4" s="1048"/>
      <c r="Q4" s="1048"/>
      <c r="R4" s="1049"/>
      <c r="S4" s="1050" t="s">
        <v>572</v>
      </c>
      <c r="T4" s="1051"/>
      <c r="U4" s="1052"/>
      <c r="V4" s="1053" t="s">
        <v>573</v>
      </c>
      <c r="W4" s="1054"/>
      <c r="X4" s="1066"/>
      <c r="Y4" s="2239" t="s">
        <v>574</v>
      </c>
      <c r="Z4" s="962"/>
      <c r="AA4" s="963"/>
    </row>
    <row r="5" spans="1:27" ht="17.149999999999999" customHeight="1" thickBot="1">
      <c r="A5" s="1076"/>
      <c r="B5" s="968"/>
      <c r="C5" s="968"/>
      <c r="D5" s="968"/>
      <c r="E5" s="968"/>
      <c r="F5" s="1074"/>
      <c r="G5" s="1074"/>
      <c r="H5" s="1074"/>
      <c r="I5" s="1077"/>
      <c r="J5" s="1078"/>
      <c r="K5" s="1074"/>
      <c r="L5" s="1040"/>
      <c r="M5" s="1040"/>
      <c r="N5" s="965"/>
      <c r="O5" s="966"/>
      <c r="P5" s="1056" t="s">
        <v>575</v>
      </c>
      <c r="Q5" s="1057"/>
      <c r="R5" s="1058"/>
      <c r="S5" s="1059"/>
      <c r="T5" s="1060"/>
      <c r="U5" s="1061"/>
      <c r="V5" s="1062" t="s">
        <v>576</v>
      </c>
      <c r="W5" s="1063" t="s">
        <v>577</v>
      </c>
      <c r="X5" s="967" t="s">
        <v>578</v>
      </c>
      <c r="Y5" s="2240"/>
      <c r="Z5" s="962"/>
      <c r="AA5" s="968"/>
    </row>
    <row r="6" spans="1:27" ht="17.149999999999999" customHeight="1">
      <c r="A6" s="1076"/>
      <c r="B6" s="968"/>
      <c r="C6" s="1079"/>
      <c r="D6" s="968"/>
      <c r="E6" s="968"/>
      <c r="F6" s="1074"/>
      <c r="G6" s="1074"/>
      <c r="H6" s="1074"/>
      <c r="I6" s="1074"/>
      <c r="J6" s="1078"/>
      <c r="K6" s="1075"/>
      <c r="L6" s="1040"/>
      <c r="M6" s="1040"/>
      <c r="N6" s="969" t="s">
        <v>579</v>
      </c>
      <c r="O6" s="970" t="s">
        <v>619</v>
      </c>
      <c r="P6" s="971" t="s">
        <v>0</v>
      </c>
      <c r="Q6" s="972" t="s">
        <v>1</v>
      </c>
      <c r="R6" s="972" t="s">
        <v>2</v>
      </c>
      <c r="S6" s="973" t="s">
        <v>180</v>
      </c>
      <c r="T6" s="973" t="s">
        <v>580</v>
      </c>
      <c r="U6" s="973" t="s">
        <v>581</v>
      </c>
      <c r="V6" s="973"/>
      <c r="W6" s="1064"/>
      <c r="X6" s="1067"/>
      <c r="Y6" s="2240"/>
      <c r="Z6" s="970" t="s">
        <v>619</v>
      </c>
      <c r="AA6" s="1055" t="s">
        <v>574</v>
      </c>
    </row>
    <row r="7" spans="1:27" ht="18" customHeight="1">
      <c r="A7" s="1080"/>
      <c r="B7" s="975"/>
      <c r="C7" s="975"/>
      <c r="D7" s="975"/>
      <c r="E7" s="975"/>
      <c r="F7" s="976"/>
      <c r="G7" s="976"/>
      <c r="H7" s="976"/>
      <c r="I7" s="976"/>
      <c r="J7" s="976"/>
      <c r="K7" s="977"/>
      <c r="L7" s="978"/>
      <c r="M7" s="978"/>
      <c r="N7" s="974" t="s">
        <v>335</v>
      </c>
      <c r="O7" s="1504">
        <v>8135</v>
      </c>
      <c r="P7" s="1504">
        <v>2828</v>
      </c>
      <c r="Q7" s="1504">
        <v>1246</v>
      </c>
      <c r="R7" s="1504">
        <v>1581</v>
      </c>
      <c r="S7" s="1504">
        <v>3454</v>
      </c>
      <c r="T7" s="1504">
        <v>1552</v>
      </c>
      <c r="U7" s="1504">
        <v>1902</v>
      </c>
      <c r="V7" s="1504">
        <v>20769</v>
      </c>
      <c r="W7" s="1504">
        <v>4905</v>
      </c>
      <c r="X7" s="979">
        <v>42.458512599877075</v>
      </c>
      <c r="Y7" s="978">
        <v>1.73</v>
      </c>
      <c r="Z7" s="1504">
        <v>8135</v>
      </c>
      <c r="AA7" s="978">
        <v>1.73</v>
      </c>
    </row>
    <row r="8" spans="1:27" s="980" customFormat="1" ht="18" customHeight="1">
      <c r="A8" s="1080"/>
      <c r="B8" s="975"/>
      <c r="C8" s="975"/>
      <c r="D8" s="975"/>
      <c r="E8" s="975"/>
      <c r="F8" s="975"/>
      <c r="G8" s="975"/>
      <c r="H8" s="975"/>
      <c r="I8" s="975"/>
      <c r="J8" s="975"/>
      <c r="K8" s="979"/>
      <c r="L8" s="978"/>
      <c r="M8" s="978"/>
      <c r="N8" s="974" t="s">
        <v>336</v>
      </c>
      <c r="O8" s="1504">
        <v>7418</v>
      </c>
      <c r="P8" s="1504">
        <v>2725</v>
      </c>
      <c r="Q8" s="1504">
        <v>1168</v>
      </c>
      <c r="R8" s="1504">
        <v>1555</v>
      </c>
      <c r="S8" s="1504">
        <v>3375</v>
      </c>
      <c r="T8" s="1504">
        <v>1477</v>
      </c>
      <c r="U8" s="1504">
        <v>1896</v>
      </c>
      <c r="V8" s="1504">
        <v>34798</v>
      </c>
      <c r="W8" s="1504">
        <v>7807</v>
      </c>
      <c r="X8" s="979">
        <v>45.49743866271232</v>
      </c>
      <c r="Y8" s="978">
        <v>2.87</v>
      </c>
      <c r="Z8" s="1504">
        <v>7418</v>
      </c>
      <c r="AA8" s="978">
        <v>2.87</v>
      </c>
    </row>
    <row r="9" spans="1:27" ht="18" customHeight="1">
      <c r="A9" s="1080"/>
      <c r="B9" s="975"/>
      <c r="C9" s="975"/>
      <c r="D9" s="975"/>
      <c r="E9" s="975"/>
      <c r="F9" s="975"/>
      <c r="G9" s="975"/>
      <c r="H9" s="975"/>
      <c r="I9" s="975"/>
      <c r="J9" s="975"/>
      <c r="K9" s="979"/>
      <c r="L9" s="978"/>
      <c r="M9" s="978"/>
      <c r="N9" s="974" t="s">
        <v>343</v>
      </c>
      <c r="O9" s="1504">
        <v>7212</v>
      </c>
      <c r="P9" s="1504">
        <v>2581</v>
      </c>
      <c r="Q9" s="1504">
        <v>1139</v>
      </c>
      <c r="R9" s="1504">
        <v>1440</v>
      </c>
      <c r="S9" s="1504">
        <v>2942</v>
      </c>
      <c r="T9" s="1504">
        <v>1286</v>
      </c>
      <c r="U9" s="1504">
        <v>1655</v>
      </c>
      <c r="V9" s="1504">
        <v>45678</v>
      </c>
      <c r="W9" s="1504">
        <v>10927</v>
      </c>
      <c r="X9" s="979">
        <v>40.793122573488631</v>
      </c>
      <c r="Y9" s="978">
        <v>4.2300000000000004</v>
      </c>
      <c r="Z9" s="1504">
        <v>7212</v>
      </c>
      <c r="AA9" s="978">
        <v>4.2300000000000004</v>
      </c>
    </row>
    <row r="10" spans="1:27" s="980" customFormat="1" ht="18" customHeight="1">
      <c r="A10" s="1080"/>
      <c r="B10" s="975"/>
      <c r="C10" s="975"/>
      <c r="D10" s="975"/>
      <c r="E10" s="975"/>
      <c r="F10" s="975"/>
      <c r="G10" s="975"/>
      <c r="H10" s="975"/>
      <c r="I10" s="975"/>
      <c r="J10" s="975"/>
      <c r="K10" s="979"/>
      <c r="L10" s="978"/>
      <c r="M10" s="978"/>
      <c r="N10" s="1639" t="s">
        <v>880</v>
      </c>
      <c r="O10" s="976">
        <v>7372</v>
      </c>
      <c r="P10" s="976">
        <v>2711</v>
      </c>
      <c r="Q10" s="976">
        <v>1185</v>
      </c>
      <c r="R10" s="976">
        <v>1522</v>
      </c>
      <c r="S10" s="976">
        <v>2720</v>
      </c>
      <c r="T10" s="1504">
        <v>1145</v>
      </c>
      <c r="U10" s="1504">
        <v>1575</v>
      </c>
      <c r="V10" s="1504">
        <v>40627</v>
      </c>
      <c r="W10" s="1504">
        <v>9728</v>
      </c>
      <c r="X10" s="979">
        <v>36.5</v>
      </c>
      <c r="Y10" s="978">
        <v>3.59</v>
      </c>
      <c r="Z10" s="1504">
        <v>7372</v>
      </c>
      <c r="AA10" s="978">
        <v>3.59</v>
      </c>
    </row>
    <row r="11" spans="1:27" s="980" customFormat="1" ht="18" customHeight="1" thickBot="1">
      <c r="A11" s="1081"/>
      <c r="B11" s="982"/>
      <c r="C11" s="982"/>
      <c r="D11" s="982"/>
      <c r="E11" s="982"/>
      <c r="F11" s="982"/>
      <c r="G11" s="982"/>
      <c r="H11" s="982"/>
      <c r="I11" s="982"/>
      <c r="J11" s="982"/>
      <c r="K11" s="983"/>
      <c r="L11" s="984"/>
      <c r="M11" s="984"/>
      <c r="N11" s="981" t="s">
        <v>881</v>
      </c>
      <c r="O11" s="1407">
        <v>7510</v>
      </c>
      <c r="P11" s="1407">
        <v>2982</v>
      </c>
      <c r="Q11" s="1407">
        <v>1347</v>
      </c>
      <c r="R11" s="1407">
        <v>1632</v>
      </c>
      <c r="S11" s="1407">
        <v>2500</v>
      </c>
      <c r="T11" s="982">
        <v>1055</v>
      </c>
      <c r="U11" s="982">
        <v>1445</v>
      </c>
      <c r="V11" s="982">
        <v>18458</v>
      </c>
      <c r="W11" s="982">
        <v>4501</v>
      </c>
      <c r="X11" s="983">
        <v>36.5</v>
      </c>
      <c r="Y11" s="984">
        <v>1.51</v>
      </c>
      <c r="Z11" s="982">
        <v>7510</v>
      </c>
      <c r="AA11" s="984">
        <v>1.51</v>
      </c>
    </row>
    <row r="12" spans="1:27" s="987" customFormat="1" ht="15.75" customHeight="1">
      <c r="A12" s="1065"/>
      <c r="B12" s="1065"/>
      <c r="C12" s="1065"/>
      <c r="D12" s="1065"/>
      <c r="E12" s="1065"/>
      <c r="F12" s="1065"/>
      <c r="G12" s="1065"/>
      <c r="H12" s="988"/>
      <c r="I12" s="988"/>
      <c r="J12" s="988"/>
      <c r="K12" s="988"/>
      <c r="L12" s="989"/>
      <c r="M12" s="989"/>
      <c r="N12" s="2265" t="s">
        <v>582</v>
      </c>
      <c r="O12" s="2265"/>
      <c r="P12" s="2265"/>
      <c r="Q12" s="2265"/>
      <c r="R12" s="2265"/>
      <c r="S12" s="2265"/>
      <c r="T12" s="2265"/>
      <c r="U12" s="985"/>
      <c r="V12" s="985"/>
      <c r="W12" s="985"/>
      <c r="X12" s="985"/>
      <c r="Y12" s="986" t="s">
        <v>583</v>
      </c>
    </row>
    <row r="13" spans="1:27" s="987" customFormat="1" ht="15.75" customHeight="1">
      <c r="A13" s="1065"/>
      <c r="B13" s="1065"/>
      <c r="C13" s="1065"/>
      <c r="D13" s="1065"/>
      <c r="E13" s="1065"/>
      <c r="F13" s="1065"/>
      <c r="G13" s="1065"/>
      <c r="H13" s="1065"/>
      <c r="I13" s="988"/>
      <c r="J13" s="989"/>
      <c r="K13" s="988"/>
      <c r="L13" s="988"/>
      <c r="M13" s="988"/>
      <c r="N13" s="2266" t="s">
        <v>584</v>
      </c>
      <c r="O13" s="2266"/>
      <c r="P13" s="2266"/>
      <c r="Q13" s="2266"/>
      <c r="R13" s="2266"/>
      <c r="S13" s="2266"/>
      <c r="T13" s="2266"/>
      <c r="U13" s="2266"/>
      <c r="V13" s="988"/>
      <c r="W13" s="989"/>
    </row>
    <row r="14" spans="1:27" s="990" customFormat="1" ht="15" customHeight="1">
      <c r="A14" s="1082"/>
      <c r="B14" s="1082"/>
      <c r="C14" s="1082"/>
      <c r="D14" s="1082"/>
      <c r="E14" s="1082"/>
      <c r="F14" s="1082"/>
      <c r="G14" s="1082"/>
      <c r="H14" s="1082"/>
      <c r="I14" s="1083"/>
      <c r="J14" s="1083"/>
      <c r="K14" s="1082"/>
      <c r="L14" s="1084"/>
      <c r="M14" s="1084"/>
      <c r="V14" s="991"/>
      <c r="W14" s="991"/>
      <c r="X14" s="992"/>
      <c r="Y14" s="993"/>
    </row>
    <row r="15" spans="1:27" s="994" customFormat="1" ht="16.5">
      <c r="A15" s="1085"/>
      <c r="B15" s="1085"/>
      <c r="C15" s="1085"/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2254" t="s">
        <v>585</v>
      </c>
      <c r="O15" s="2254"/>
      <c r="P15" s="2254"/>
      <c r="Q15" s="2254"/>
      <c r="R15" s="2254"/>
      <c r="S15" s="2254"/>
      <c r="T15" s="2254"/>
      <c r="U15" s="2254"/>
      <c r="V15" s="2254"/>
      <c r="W15" s="2254"/>
      <c r="X15" s="2254"/>
      <c r="Y15" s="2254"/>
    </row>
    <row r="16" spans="1:27" s="995" customFormat="1" ht="14.25" customHeight="1" thickBot="1">
      <c r="A16" s="1086"/>
      <c r="B16" s="1086"/>
      <c r="C16" s="1086"/>
      <c r="D16" s="1086"/>
      <c r="E16" s="1086"/>
      <c r="F16" s="1086"/>
      <c r="G16" s="1086"/>
      <c r="H16" s="1086"/>
      <c r="I16" s="1086"/>
      <c r="J16" s="1086"/>
      <c r="K16" s="1041"/>
      <c r="L16" s="1041"/>
      <c r="M16" s="1041"/>
      <c r="X16" s="2255" t="s">
        <v>346</v>
      </c>
      <c r="Y16" s="2255"/>
    </row>
    <row r="17" spans="1:27" s="997" customFormat="1" ht="20.149999999999999" customHeight="1">
      <c r="A17" s="1087"/>
      <c r="B17" s="1042"/>
      <c r="C17" s="1088"/>
      <c r="D17" s="1042"/>
      <c r="E17" s="1042"/>
      <c r="F17" s="1088"/>
      <c r="G17" s="1088"/>
      <c r="H17" s="1089"/>
      <c r="I17" s="1090"/>
      <c r="J17" s="1089"/>
      <c r="K17" s="1091"/>
      <c r="L17" s="1042"/>
      <c r="M17" s="1042"/>
      <c r="N17" s="996" t="s">
        <v>285</v>
      </c>
      <c r="O17" s="2267" t="s">
        <v>3</v>
      </c>
      <c r="P17" s="2269" t="s">
        <v>586</v>
      </c>
      <c r="Q17" s="2271" t="s">
        <v>101</v>
      </c>
      <c r="R17" s="2271" t="s">
        <v>102</v>
      </c>
      <c r="S17" s="2269" t="s">
        <v>587</v>
      </c>
      <c r="T17" s="2269" t="s">
        <v>588</v>
      </c>
      <c r="U17" s="2272" t="s">
        <v>589</v>
      </c>
      <c r="V17" s="2274" t="s">
        <v>590</v>
      </c>
      <c r="W17" s="2272" t="s">
        <v>591</v>
      </c>
      <c r="X17" s="2250" t="s">
        <v>592</v>
      </c>
      <c r="Y17" s="2252" t="s">
        <v>593</v>
      </c>
    </row>
    <row r="18" spans="1:27" s="997" customFormat="1" ht="20.149999999999999" customHeight="1">
      <c r="A18" s="1092"/>
      <c r="B18" s="1042"/>
      <c r="C18" s="1042"/>
      <c r="D18" s="1042"/>
      <c r="E18" s="1042"/>
      <c r="F18" s="1042"/>
      <c r="G18" s="1042"/>
      <c r="H18" s="1093"/>
      <c r="I18" s="1094"/>
      <c r="J18" s="1093"/>
      <c r="K18" s="1095"/>
      <c r="L18" s="1042"/>
      <c r="M18" s="1042"/>
      <c r="N18" s="998" t="s">
        <v>579</v>
      </c>
      <c r="O18" s="2268"/>
      <c r="P18" s="2270"/>
      <c r="Q18" s="2270"/>
      <c r="R18" s="2270"/>
      <c r="S18" s="2270"/>
      <c r="T18" s="2270"/>
      <c r="U18" s="2273"/>
      <c r="V18" s="2275"/>
      <c r="W18" s="2273"/>
      <c r="X18" s="2251"/>
      <c r="Y18" s="2253"/>
    </row>
    <row r="19" spans="1:27" s="997" customFormat="1" ht="18" customHeight="1">
      <c r="A19" s="1080"/>
      <c r="B19" s="999"/>
      <c r="C19" s="999"/>
      <c r="D19" s="999"/>
      <c r="E19" s="999"/>
      <c r="F19" s="999"/>
      <c r="G19" s="999"/>
      <c r="H19" s="999"/>
      <c r="I19" s="999"/>
      <c r="J19" s="999"/>
      <c r="K19" s="999"/>
      <c r="L19" s="999"/>
      <c r="M19" s="999"/>
      <c r="N19" s="974" t="s">
        <v>335</v>
      </c>
      <c r="O19" s="1802">
        <f>SUM(P19:Y19)</f>
        <v>9892</v>
      </c>
      <c r="P19" s="999">
        <v>61</v>
      </c>
      <c r="Q19" s="999">
        <v>958</v>
      </c>
      <c r="R19" s="999">
        <v>1993</v>
      </c>
      <c r="S19" s="999">
        <v>984</v>
      </c>
      <c r="T19" s="999">
        <v>921</v>
      </c>
      <c r="U19" s="999">
        <v>230</v>
      </c>
      <c r="V19" s="1408">
        <v>165</v>
      </c>
      <c r="W19" s="999">
        <v>1941</v>
      </c>
      <c r="X19" s="999">
        <v>1889</v>
      </c>
      <c r="Y19" s="1408">
        <v>750</v>
      </c>
      <c r="AA19" s="1000"/>
    </row>
    <row r="20" spans="1:27" s="995" customFormat="1" ht="18" customHeight="1">
      <c r="A20" s="1080"/>
      <c r="B20" s="999"/>
      <c r="C20" s="999"/>
      <c r="D20" s="999"/>
      <c r="E20" s="999"/>
      <c r="F20" s="999"/>
      <c r="G20" s="999"/>
      <c r="H20" s="999"/>
      <c r="I20" s="999"/>
      <c r="J20" s="999"/>
      <c r="K20" s="999"/>
      <c r="L20" s="999"/>
      <c r="M20" s="999"/>
      <c r="N20" s="974" t="s">
        <v>336</v>
      </c>
      <c r="O20" s="1802">
        <f t="shared" ref="O20:O23" si="0">SUM(P20:Y20)</f>
        <v>11684</v>
      </c>
      <c r="P20" s="999">
        <v>95</v>
      </c>
      <c r="Q20" s="999">
        <v>867</v>
      </c>
      <c r="R20" s="999">
        <v>2300</v>
      </c>
      <c r="S20" s="999">
        <v>1459</v>
      </c>
      <c r="T20" s="999">
        <v>855</v>
      </c>
      <c r="U20" s="999">
        <v>217</v>
      </c>
      <c r="V20" s="1408">
        <v>163</v>
      </c>
      <c r="W20" s="999">
        <v>3037</v>
      </c>
      <c r="X20" s="999">
        <v>1950</v>
      </c>
      <c r="Y20" s="1408">
        <v>741</v>
      </c>
      <c r="AA20" s="1000"/>
    </row>
    <row r="21" spans="1:27" s="997" customFormat="1" ht="18" customHeight="1">
      <c r="A21" s="1080"/>
      <c r="B21" s="999"/>
      <c r="C21" s="999"/>
      <c r="D21" s="999"/>
      <c r="E21" s="999"/>
      <c r="F21" s="999"/>
      <c r="G21" s="999"/>
      <c r="H21" s="999"/>
      <c r="I21" s="999"/>
      <c r="J21" s="999"/>
      <c r="K21" s="999"/>
      <c r="L21" s="999"/>
      <c r="M21" s="999"/>
      <c r="N21" s="974" t="s">
        <v>343</v>
      </c>
      <c r="O21" s="1802">
        <f t="shared" si="0"/>
        <v>12487</v>
      </c>
      <c r="P21" s="999">
        <v>69</v>
      </c>
      <c r="Q21" s="999">
        <v>841</v>
      </c>
      <c r="R21" s="999">
        <v>2592</v>
      </c>
      <c r="S21" s="999">
        <v>1623</v>
      </c>
      <c r="T21" s="999">
        <v>960</v>
      </c>
      <c r="U21" s="999">
        <v>264</v>
      </c>
      <c r="V21" s="1408">
        <v>141</v>
      </c>
      <c r="W21" s="999">
        <v>3072</v>
      </c>
      <c r="X21" s="999">
        <v>2021</v>
      </c>
      <c r="Y21" s="1408">
        <v>904</v>
      </c>
      <c r="AA21" s="1000"/>
    </row>
    <row r="22" spans="1:27" s="995" customFormat="1" ht="18" customHeight="1">
      <c r="A22" s="1080"/>
      <c r="B22" s="999"/>
      <c r="C22" s="999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1639" t="s">
        <v>880</v>
      </c>
      <c r="O22" s="1802">
        <f t="shared" si="0"/>
        <v>9959</v>
      </c>
      <c r="P22" s="999">
        <v>31</v>
      </c>
      <c r="Q22" s="999">
        <v>725</v>
      </c>
      <c r="R22" s="999">
        <v>1998</v>
      </c>
      <c r="S22" s="999">
        <v>1309</v>
      </c>
      <c r="T22" s="999">
        <v>786</v>
      </c>
      <c r="U22" s="999">
        <v>289</v>
      </c>
      <c r="V22" s="999">
        <v>115</v>
      </c>
      <c r="W22" s="999">
        <v>2221</v>
      </c>
      <c r="X22" s="999">
        <v>1857</v>
      </c>
      <c r="Y22" s="1408">
        <v>628</v>
      </c>
      <c r="AA22" s="1000"/>
    </row>
    <row r="23" spans="1:27" s="980" customFormat="1" ht="18" customHeight="1" thickBot="1">
      <c r="A23" s="1081"/>
      <c r="B23" s="1001"/>
      <c r="C23" s="1001"/>
      <c r="D23" s="1001"/>
      <c r="E23" s="1001"/>
      <c r="F23" s="1001"/>
      <c r="G23" s="1001"/>
      <c r="H23" s="1001"/>
      <c r="I23" s="1001"/>
      <c r="J23" s="1001"/>
      <c r="L23" s="1110" t="s">
        <v>1033</v>
      </c>
      <c r="M23" s="1110"/>
      <c r="N23" s="981" t="s">
        <v>881</v>
      </c>
      <c r="O23" s="1802">
        <f t="shared" si="0"/>
        <v>8127</v>
      </c>
      <c r="P23" s="1001">
        <v>31</v>
      </c>
      <c r="Q23" s="1001">
        <v>765</v>
      </c>
      <c r="R23" s="1001">
        <v>1594</v>
      </c>
      <c r="S23" s="1001">
        <v>1083</v>
      </c>
      <c r="T23" s="1001">
        <v>762</v>
      </c>
      <c r="U23" s="1001">
        <v>165</v>
      </c>
      <c r="V23" s="1001">
        <v>77</v>
      </c>
      <c r="W23" s="1001">
        <v>1513</v>
      </c>
      <c r="X23" s="1001">
        <v>1556</v>
      </c>
      <c r="Y23" s="1409">
        <v>581</v>
      </c>
    </row>
    <row r="24" spans="1:27" s="1003" customFormat="1" ht="15.75" customHeight="1">
      <c r="A24" s="1096"/>
      <c r="B24" s="1096"/>
      <c r="C24" s="1096"/>
      <c r="D24" s="1096"/>
      <c r="E24" s="1096"/>
      <c r="F24" s="1096"/>
      <c r="G24" s="1096"/>
      <c r="H24" s="1097"/>
      <c r="I24" s="1097"/>
      <c r="J24" s="1043"/>
      <c r="K24" s="1043"/>
      <c r="L24" s="1480"/>
      <c r="M24" s="1043"/>
      <c r="N24" s="2260" t="s">
        <v>594</v>
      </c>
      <c r="O24" s="2260"/>
      <c r="P24" s="2260"/>
      <c r="Q24" s="2260"/>
      <c r="R24" s="2260"/>
      <c r="S24" s="2260"/>
      <c r="T24" s="2260"/>
      <c r="U24" s="1002"/>
      <c r="V24" s="1002"/>
      <c r="W24" s="2261" t="s">
        <v>595</v>
      </c>
      <c r="X24" s="2261"/>
      <c r="Y24" s="2261"/>
    </row>
    <row r="25" spans="1:27" ht="15" customHeight="1"/>
    <row r="26" spans="1:27" s="1004" customFormat="1" ht="16.5">
      <c r="A26" s="1085"/>
      <c r="B26" s="1085"/>
      <c r="C26" s="1085"/>
      <c r="D26" s="1085"/>
      <c r="E26" s="1085"/>
      <c r="F26" s="1085"/>
      <c r="G26" s="1085"/>
      <c r="H26" s="1085"/>
      <c r="I26" s="1085"/>
      <c r="J26" s="1085"/>
      <c r="K26" s="1085"/>
      <c r="L26" s="1481"/>
      <c r="M26" s="1085"/>
      <c r="N26" s="2254" t="s">
        <v>596</v>
      </c>
      <c r="O26" s="2254"/>
      <c r="P26" s="2254"/>
      <c r="Q26" s="2254"/>
      <c r="R26" s="2254"/>
      <c r="S26" s="2254"/>
      <c r="T26" s="2254"/>
      <c r="U26" s="2254"/>
      <c r="V26" s="2254"/>
      <c r="W26" s="2254"/>
      <c r="X26" s="2254"/>
      <c r="Y26" s="2254"/>
    </row>
    <row r="27" spans="1:27" s="957" customFormat="1" ht="14.25" customHeight="1" thickBot="1">
      <c r="A27" s="1100"/>
      <c r="B27" s="1100"/>
      <c r="C27" s="1100"/>
      <c r="D27" s="1100"/>
      <c r="E27" s="1100"/>
      <c r="F27" s="1100"/>
      <c r="G27" s="1100"/>
      <c r="H27" s="1100"/>
      <c r="I27" s="1100"/>
      <c r="J27" s="1041"/>
      <c r="K27" s="1041"/>
      <c r="L27" s="1086"/>
      <c r="M27" s="1100"/>
      <c r="N27" s="1005"/>
      <c r="O27" s="1005"/>
      <c r="P27" s="1005"/>
      <c r="Q27" s="1005"/>
      <c r="R27" s="1005"/>
      <c r="S27" s="1005"/>
      <c r="T27" s="1005"/>
      <c r="U27" s="1005"/>
      <c r="V27" s="1005"/>
      <c r="W27" s="2255" t="s">
        <v>597</v>
      </c>
      <c r="X27" s="2255"/>
      <c r="Y27" s="1005"/>
    </row>
    <row r="28" spans="1:27" ht="14">
      <c r="A28" s="1087"/>
      <c r="B28" s="1042"/>
      <c r="C28" s="1042"/>
      <c r="D28" s="1042"/>
      <c r="E28" s="1042"/>
      <c r="F28" s="1042"/>
      <c r="G28" s="1042"/>
      <c r="H28" s="1042"/>
      <c r="I28" s="1042"/>
      <c r="J28" s="1042"/>
      <c r="K28" s="1042"/>
      <c r="L28" s="1482"/>
      <c r="M28" s="1101"/>
      <c r="N28" s="996" t="s">
        <v>258</v>
      </c>
      <c r="O28" s="1006" t="s">
        <v>598</v>
      </c>
      <c r="P28" s="1007"/>
      <c r="Q28" s="1007"/>
      <c r="R28" s="1007"/>
      <c r="S28" s="1007"/>
      <c r="T28" s="1007" t="s">
        <v>599</v>
      </c>
      <c r="U28" s="1007"/>
      <c r="V28" s="1007"/>
      <c r="W28" s="1007"/>
      <c r="X28" s="1008"/>
      <c r="Y28" s="1009"/>
    </row>
    <row r="29" spans="1:27" ht="14">
      <c r="A29" s="1092"/>
      <c r="B29" s="1102"/>
      <c r="C29" s="1102"/>
      <c r="D29" s="1102"/>
      <c r="E29" s="1042"/>
      <c r="F29" s="1042"/>
      <c r="G29" s="1102"/>
      <c r="H29" s="1102"/>
      <c r="I29" s="1102"/>
      <c r="J29" s="1042"/>
      <c r="K29" s="1042"/>
      <c r="L29" s="1482"/>
      <c r="M29" s="1101"/>
      <c r="N29" s="1010"/>
      <c r="O29" s="2256" t="s">
        <v>600</v>
      </c>
      <c r="P29" s="2258" t="s">
        <v>601</v>
      </c>
      <c r="Q29" s="2258" t="s">
        <v>602</v>
      </c>
      <c r="R29" s="1011" t="s">
        <v>603</v>
      </c>
      <c r="S29" s="1011"/>
      <c r="T29" s="2258" t="s">
        <v>600</v>
      </c>
      <c r="U29" s="2258" t="s">
        <v>601</v>
      </c>
      <c r="V29" s="2258" t="s">
        <v>602</v>
      </c>
      <c r="W29" s="1011" t="s">
        <v>603</v>
      </c>
      <c r="X29" s="1012"/>
      <c r="Y29" s="1009"/>
    </row>
    <row r="30" spans="1:27" ht="14">
      <c r="A30" s="1092"/>
      <c r="B30" s="1102"/>
      <c r="C30" s="1102"/>
      <c r="D30" s="1102"/>
      <c r="E30" s="1102"/>
      <c r="F30" s="1102"/>
      <c r="G30" s="1102"/>
      <c r="H30" s="1102"/>
      <c r="I30" s="1102"/>
      <c r="J30" s="1102"/>
      <c r="K30" s="1102"/>
      <c r="L30" s="1482"/>
      <c r="M30" s="1101"/>
      <c r="N30" s="998" t="s">
        <v>579</v>
      </c>
      <c r="O30" s="2257"/>
      <c r="P30" s="2259"/>
      <c r="Q30" s="2259"/>
      <c r="R30" s="1013" t="s">
        <v>3</v>
      </c>
      <c r="S30" s="1013" t="s">
        <v>604</v>
      </c>
      <c r="T30" s="2259"/>
      <c r="U30" s="2259"/>
      <c r="V30" s="2259"/>
      <c r="W30" s="1013" t="s">
        <v>3</v>
      </c>
      <c r="X30" s="1014" t="s">
        <v>605</v>
      </c>
      <c r="Y30" s="1009"/>
    </row>
    <row r="31" spans="1:27" ht="18" customHeight="1">
      <c r="A31" s="1080"/>
      <c r="B31" s="1015"/>
      <c r="C31" s="1015"/>
      <c r="D31" s="1015"/>
      <c r="E31" s="1015"/>
      <c r="F31" s="1015"/>
      <c r="G31" s="1015"/>
      <c r="H31" s="1015"/>
      <c r="I31" s="1015"/>
      <c r="J31" s="1015"/>
      <c r="K31" s="1015"/>
      <c r="L31" s="1068"/>
      <c r="M31" s="1068"/>
      <c r="N31" s="974" t="s">
        <v>335</v>
      </c>
      <c r="O31" s="1015">
        <v>1954</v>
      </c>
      <c r="P31" s="1015">
        <v>4</v>
      </c>
      <c r="Q31" s="1015">
        <v>0</v>
      </c>
      <c r="R31" s="1015">
        <v>1</v>
      </c>
      <c r="S31" s="1015">
        <v>0</v>
      </c>
      <c r="T31" s="1015">
        <v>1362</v>
      </c>
      <c r="U31" s="1015">
        <v>161</v>
      </c>
      <c r="V31" s="1015">
        <v>418</v>
      </c>
      <c r="W31" s="1015">
        <v>160</v>
      </c>
      <c r="X31" s="1015">
        <v>85</v>
      </c>
      <c r="Y31" s="1016"/>
    </row>
    <row r="32" spans="1:27" ht="18" customHeight="1">
      <c r="A32" s="1080"/>
      <c r="B32" s="1015"/>
      <c r="C32" s="1015"/>
      <c r="D32" s="1015"/>
      <c r="E32" s="1015"/>
      <c r="F32" s="1015"/>
      <c r="G32" s="1015"/>
      <c r="H32" s="1015"/>
      <c r="I32" s="1015"/>
      <c r="J32" s="1015"/>
      <c r="K32" s="1015"/>
      <c r="L32" s="1068"/>
      <c r="M32" s="1068"/>
      <c r="N32" s="974" t="s">
        <v>336</v>
      </c>
      <c r="O32" s="1015">
        <v>1866</v>
      </c>
      <c r="P32" s="1015">
        <v>0</v>
      </c>
      <c r="Q32" s="1015">
        <v>0</v>
      </c>
      <c r="R32" s="1015">
        <v>0</v>
      </c>
      <c r="S32" s="1015">
        <v>0</v>
      </c>
      <c r="T32" s="1015">
        <v>1374</v>
      </c>
      <c r="U32" s="1015">
        <v>169</v>
      </c>
      <c r="V32" s="1015">
        <v>554</v>
      </c>
      <c r="W32" s="1015">
        <v>169</v>
      </c>
      <c r="X32" s="1015">
        <v>72</v>
      </c>
      <c r="Y32" s="1016"/>
    </row>
    <row r="33" spans="1:27" ht="18" customHeight="1">
      <c r="A33" s="1080"/>
      <c r="B33" s="1015"/>
      <c r="C33" s="1015"/>
      <c r="D33" s="1015"/>
      <c r="E33" s="1015"/>
      <c r="F33" s="1015"/>
      <c r="G33" s="1015"/>
      <c r="H33" s="1015"/>
      <c r="I33" s="1015"/>
      <c r="J33" s="1015"/>
      <c r="K33" s="1015"/>
      <c r="L33" s="1068"/>
      <c r="M33" s="1068"/>
      <c r="N33" s="1639" t="s">
        <v>343</v>
      </c>
      <c r="O33" s="1015">
        <v>1962</v>
      </c>
      <c r="P33" s="1015" t="s">
        <v>823</v>
      </c>
      <c r="Q33" s="1015" t="s">
        <v>823</v>
      </c>
      <c r="R33" s="1015" t="s">
        <v>823</v>
      </c>
      <c r="S33" s="1015" t="s">
        <v>823</v>
      </c>
      <c r="T33" s="1015">
        <v>1365</v>
      </c>
      <c r="U33" s="1015">
        <v>168</v>
      </c>
      <c r="V33" s="1015">
        <v>568</v>
      </c>
      <c r="W33" s="1015">
        <v>168</v>
      </c>
      <c r="X33" s="1015">
        <v>72</v>
      </c>
      <c r="Y33" s="1016"/>
    </row>
    <row r="34" spans="1:27" s="980" customFormat="1" ht="18" customHeight="1">
      <c r="A34" s="1080"/>
      <c r="B34" s="1015"/>
      <c r="C34" s="1015"/>
      <c r="D34" s="1015"/>
      <c r="E34" s="1015"/>
      <c r="F34" s="1015"/>
      <c r="G34" s="1015"/>
      <c r="H34" s="1015"/>
      <c r="I34" s="1015"/>
      <c r="J34" s="1015"/>
      <c r="K34" s="1015"/>
      <c r="L34" s="1069"/>
      <c r="M34" s="1069"/>
      <c r="N34" s="974" t="s">
        <v>880</v>
      </c>
      <c r="O34" s="1015">
        <v>1962</v>
      </c>
      <c r="P34" s="1015" t="s">
        <v>823</v>
      </c>
      <c r="Q34" s="1015" t="s">
        <v>823</v>
      </c>
      <c r="R34" s="1015" t="s">
        <v>823</v>
      </c>
      <c r="S34" s="1015" t="s">
        <v>823</v>
      </c>
      <c r="T34" s="1015">
        <v>1337</v>
      </c>
      <c r="U34" s="1015">
        <v>181</v>
      </c>
      <c r="V34" s="1015">
        <v>554</v>
      </c>
      <c r="W34" s="1015">
        <v>180</v>
      </c>
      <c r="X34" s="1015">
        <v>95</v>
      </c>
      <c r="Y34" s="1017"/>
    </row>
    <row r="35" spans="1:27" s="980" customFormat="1" ht="18" customHeight="1" thickBot="1">
      <c r="A35" s="1081"/>
      <c r="B35" s="1018"/>
      <c r="C35" s="1018"/>
      <c r="D35" s="1018"/>
      <c r="E35" s="1018"/>
      <c r="F35" s="1018"/>
      <c r="G35" s="1018"/>
      <c r="H35" s="1018"/>
      <c r="I35" s="1018"/>
      <c r="J35" s="1018"/>
      <c r="K35" s="1018"/>
      <c r="L35" s="1099"/>
      <c r="M35" s="1099"/>
      <c r="N35" s="981" t="s">
        <v>881</v>
      </c>
      <c r="O35" s="1018">
        <v>1839</v>
      </c>
      <c r="P35" s="1523"/>
      <c r="Q35" s="1523"/>
      <c r="R35" s="1523"/>
      <c r="S35" s="1523"/>
      <c r="T35" s="1018">
        <v>1263</v>
      </c>
      <c r="U35" s="1018">
        <v>128</v>
      </c>
      <c r="V35" s="1018">
        <v>544</v>
      </c>
      <c r="W35" s="1018">
        <v>124</v>
      </c>
      <c r="X35" s="1018">
        <v>64</v>
      </c>
      <c r="Y35" s="1019"/>
    </row>
    <row r="36" spans="1:27" s="987" customFormat="1" ht="15.75" customHeight="1">
      <c r="A36" s="1096"/>
      <c r="B36" s="1096"/>
      <c r="C36" s="1096"/>
      <c r="D36" s="1096"/>
      <c r="E36" s="1096"/>
      <c r="F36" s="1096"/>
      <c r="G36" s="1096"/>
      <c r="H36" s="1097"/>
      <c r="I36" s="1043"/>
      <c r="J36" s="1043"/>
      <c r="K36" s="1043"/>
      <c r="L36" s="1483"/>
      <c r="M36" s="1097"/>
      <c r="N36" s="2260" t="s">
        <v>606</v>
      </c>
      <c r="O36" s="2260"/>
      <c r="P36" s="2260"/>
      <c r="Q36" s="2260"/>
      <c r="R36" s="2260"/>
      <c r="S36" s="2260"/>
      <c r="T36" s="2260"/>
      <c r="U36" s="1002"/>
      <c r="V36" s="2261" t="s">
        <v>607</v>
      </c>
      <c r="W36" s="2261"/>
      <c r="X36" s="2261"/>
      <c r="Y36" s="1003"/>
    </row>
    <row r="37" spans="1:27" ht="15" customHeight="1"/>
    <row r="38" spans="1:27" s="1004" customFormat="1" ht="16.5">
      <c r="A38" s="1103"/>
      <c r="B38" s="1103"/>
      <c r="C38" s="1103"/>
      <c r="D38" s="1103"/>
      <c r="E38" s="1103"/>
      <c r="F38" s="1103"/>
      <c r="G38" s="1103"/>
      <c r="H38" s="1103"/>
      <c r="I38" s="1103"/>
      <c r="J38" s="1103"/>
      <c r="K38" s="1103"/>
      <c r="L38" s="1484"/>
      <c r="M38" s="1103"/>
      <c r="N38" s="2262" t="s">
        <v>608</v>
      </c>
      <c r="O38" s="2262"/>
      <c r="P38" s="2262"/>
      <c r="Q38" s="2262"/>
      <c r="R38" s="2262"/>
      <c r="S38" s="2262"/>
      <c r="T38" s="2262"/>
      <c r="U38" s="2262"/>
      <c r="V38" s="2262"/>
      <c r="W38" s="2262"/>
      <c r="X38" s="2262"/>
      <c r="Y38" s="2262"/>
      <c r="Z38" s="1020"/>
    </row>
    <row r="39" spans="1:27" s="957" customFormat="1" ht="14.25" customHeight="1" thickBot="1">
      <c r="A39" s="1104"/>
      <c r="B39" s="1104"/>
      <c r="C39" s="1104"/>
      <c r="D39" s="1104"/>
      <c r="E39" s="1104"/>
      <c r="F39" s="1104"/>
      <c r="G39" s="1104"/>
      <c r="H39" s="1104"/>
      <c r="I39" s="1105"/>
      <c r="J39" s="1104"/>
      <c r="K39" s="1044"/>
      <c r="L39" s="1485"/>
      <c r="M39" s="1044"/>
      <c r="N39" s="1021"/>
      <c r="O39" s="1021"/>
      <c r="P39" s="1021"/>
      <c r="Q39" s="1021"/>
      <c r="R39" s="1021"/>
      <c r="S39" s="1021"/>
      <c r="T39" s="1021"/>
      <c r="U39" s="1021"/>
      <c r="V39" s="1022"/>
      <c r="W39" s="1021"/>
      <c r="X39" s="2243" t="s">
        <v>609</v>
      </c>
      <c r="Y39" s="2243"/>
      <c r="Z39" s="1021"/>
    </row>
    <row r="40" spans="1:27" ht="14.25" customHeight="1">
      <c r="A40" s="1106"/>
      <c r="B40" s="1045"/>
      <c r="C40" s="1045"/>
      <c r="D40" s="1045"/>
      <c r="E40" s="1045"/>
      <c r="F40" s="1045"/>
      <c r="G40" s="1045"/>
      <c r="H40" s="1045"/>
      <c r="I40" s="1045"/>
      <c r="J40" s="1045"/>
      <c r="K40" s="1045"/>
      <c r="L40" s="1045"/>
      <c r="M40" s="1045"/>
      <c r="N40" s="1023" t="s">
        <v>610</v>
      </c>
      <c r="O40" s="1024" t="s">
        <v>611</v>
      </c>
      <c r="P40" s="1025"/>
      <c r="Q40" s="1025"/>
      <c r="R40" s="1025" t="s">
        <v>612</v>
      </c>
      <c r="S40" s="1025"/>
      <c r="T40" s="1025"/>
      <c r="U40" s="1025" t="s">
        <v>613</v>
      </c>
      <c r="V40" s="1025"/>
      <c r="W40" s="1026"/>
      <c r="X40" s="2244" t="s">
        <v>614</v>
      </c>
      <c r="Y40" s="2245"/>
      <c r="Z40" s="1027"/>
    </row>
    <row r="41" spans="1:27" ht="14.25" customHeight="1">
      <c r="A41" s="1107"/>
      <c r="B41" s="1045"/>
      <c r="C41" s="1045"/>
      <c r="D41" s="1045"/>
      <c r="E41" s="1045"/>
      <c r="F41" s="1045"/>
      <c r="G41" s="1045"/>
      <c r="H41" s="1045"/>
      <c r="I41" s="1045"/>
      <c r="J41" s="1045"/>
      <c r="K41" s="1045"/>
      <c r="L41" s="1045"/>
      <c r="M41" s="1045"/>
      <c r="N41" s="1028" t="s">
        <v>579</v>
      </c>
      <c r="O41" s="1029" t="s">
        <v>3</v>
      </c>
      <c r="P41" s="1030" t="s">
        <v>615</v>
      </c>
      <c r="Q41" s="1030" t="s">
        <v>616</v>
      </c>
      <c r="R41" s="1030" t="s">
        <v>3</v>
      </c>
      <c r="S41" s="1030" t="s">
        <v>615</v>
      </c>
      <c r="T41" s="1030" t="s">
        <v>616</v>
      </c>
      <c r="U41" s="1030" t="s">
        <v>3</v>
      </c>
      <c r="V41" s="1030" t="s">
        <v>615</v>
      </c>
      <c r="W41" s="1031" t="s">
        <v>616</v>
      </c>
      <c r="X41" s="2246"/>
      <c r="Y41" s="2247"/>
      <c r="Z41" s="1027"/>
    </row>
    <row r="42" spans="1:27" ht="18" customHeight="1">
      <c r="A42" s="1080"/>
      <c r="B42" s="1032"/>
      <c r="C42" s="1032"/>
      <c r="D42" s="1032"/>
      <c r="E42" s="1032"/>
      <c r="F42" s="1032"/>
      <c r="G42" s="1032"/>
      <c r="H42" s="1032"/>
      <c r="I42" s="1032"/>
      <c r="J42" s="1032"/>
      <c r="K42" s="975"/>
      <c r="L42" s="1486"/>
      <c r="M42" s="1294"/>
      <c r="N42" s="974" t="s">
        <v>335</v>
      </c>
      <c r="O42" s="1592">
        <v>2419</v>
      </c>
      <c r="P42" s="1592">
        <v>949</v>
      </c>
      <c r="Q42" s="1592">
        <v>1470</v>
      </c>
      <c r="R42" s="1592">
        <v>1852</v>
      </c>
      <c r="S42" s="1592">
        <v>694</v>
      </c>
      <c r="T42" s="1592">
        <v>1158</v>
      </c>
      <c r="U42" s="1592">
        <v>681</v>
      </c>
      <c r="V42" s="1592">
        <v>269</v>
      </c>
      <c r="W42" s="1592">
        <v>412</v>
      </c>
      <c r="X42" s="2263">
        <v>943147</v>
      </c>
      <c r="Y42" s="2263"/>
      <c r="Z42" s="1592"/>
      <c r="AA42" s="1592"/>
    </row>
    <row r="43" spans="1:27" ht="18" customHeight="1">
      <c r="A43" s="1080"/>
      <c r="B43" s="1032"/>
      <c r="C43" s="1032"/>
      <c r="D43" s="1032"/>
      <c r="E43" s="1032"/>
      <c r="F43" s="1032"/>
      <c r="G43" s="1032"/>
      <c r="H43" s="1032"/>
      <c r="I43" s="1032"/>
      <c r="J43" s="1032"/>
      <c r="K43" s="975"/>
      <c r="L43" s="1486"/>
      <c r="M43" s="1294"/>
      <c r="N43" s="974" t="s">
        <v>336</v>
      </c>
      <c r="O43" s="1592">
        <v>2383</v>
      </c>
      <c r="P43" s="1592">
        <v>902</v>
      </c>
      <c r="Q43" s="1592">
        <v>1481</v>
      </c>
      <c r="R43" s="1592">
        <v>1821</v>
      </c>
      <c r="S43" s="1592">
        <v>608</v>
      </c>
      <c r="T43" s="1592">
        <v>1213</v>
      </c>
      <c r="U43" s="1592">
        <v>671</v>
      </c>
      <c r="V43" s="1592">
        <v>237</v>
      </c>
      <c r="W43" s="1592">
        <v>434</v>
      </c>
      <c r="X43" s="2241">
        <v>899913</v>
      </c>
      <c r="Y43" s="2241"/>
      <c r="Z43" s="1592"/>
      <c r="AA43" s="1592"/>
    </row>
    <row r="44" spans="1:27" ht="18" customHeight="1">
      <c r="A44" s="1080"/>
      <c r="B44" s="1032"/>
      <c r="C44" s="1032"/>
      <c r="D44" s="1032"/>
      <c r="E44" s="1032"/>
      <c r="F44" s="1032"/>
      <c r="G44" s="1032"/>
      <c r="H44" s="1032"/>
      <c r="I44" s="1032"/>
      <c r="J44" s="1032"/>
      <c r="K44" s="975"/>
      <c r="L44" s="1486"/>
      <c r="M44" s="1294"/>
      <c r="N44" s="981" t="s">
        <v>343</v>
      </c>
      <c r="O44" s="1592">
        <v>2265</v>
      </c>
      <c r="P44" s="1592">
        <v>881</v>
      </c>
      <c r="Q44" s="1592">
        <v>1384</v>
      </c>
      <c r="R44" s="1592">
        <v>1927</v>
      </c>
      <c r="S44" s="1592">
        <v>696</v>
      </c>
      <c r="T44" s="1592">
        <v>1231</v>
      </c>
      <c r="U44" s="1592">
        <v>641</v>
      </c>
      <c r="V44" s="1592">
        <v>240</v>
      </c>
      <c r="W44" s="1592">
        <v>401</v>
      </c>
      <c r="X44" s="2241">
        <v>927649</v>
      </c>
      <c r="Y44" s="2241"/>
      <c r="Z44" s="1592"/>
      <c r="AA44" s="1592"/>
    </row>
    <row r="45" spans="1:27" s="980" customFormat="1" ht="18" customHeight="1">
      <c r="A45" s="1080"/>
      <c r="B45" s="1032"/>
      <c r="C45" s="1032"/>
      <c r="D45" s="1032"/>
      <c r="E45" s="1032"/>
      <c r="F45" s="1032"/>
      <c r="G45" s="1032"/>
      <c r="H45" s="1032"/>
      <c r="I45" s="1032"/>
      <c r="J45" s="1033"/>
      <c r="K45" s="1032"/>
      <c r="L45" s="1487"/>
      <c r="M45" s="1295"/>
      <c r="N45" s="974" t="s">
        <v>880</v>
      </c>
      <c r="O45" s="1592">
        <v>2309</v>
      </c>
      <c r="P45" s="1592">
        <v>884</v>
      </c>
      <c r="Q45" s="1592">
        <v>1425</v>
      </c>
      <c r="R45" s="1592">
        <v>1970</v>
      </c>
      <c r="S45" s="1592">
        <v>726</v>
      </c>
      <c r="T45" s="1592">
        <v>1244</v>
      </c>
      <c r="U45" s="1592">
        <v>700</v>
      </c>
      <c r="V45" s="1592">
        <v>266</v>
      </c>
      <c r="W45" s="1033">
        <v>433</v>
      </c>
      <c r="X45" s="2241">
        <v>1044788</v>
      </c>
      <c r="Y45" s="2241"/>
      <c r="Z45" s="1592"/>
      <c r="AA45" s="1592"/>
    </row>
    <row r="46" spans="1:27" s="980" customFormat="1" ht="18" customHeight="1" thickBot="1">
      <c r="A46" s="1081"/>
      <c r="B46" s="1034"/>
      <c r="C46" s="1034"/>
      <c r="D46" s="1034"/>
      <c r="E46" s="1034"/>
      <c r="F46" s="1034"/>
      <c r="G46" s="1034"/>
      <c r="H46" s="1034"/>
      <c r="I46" s="1034"/>
      <c r="J46" s="1035"/>
      <c r="K46" s="1034"/>
      <c r="L46" s="1488"/>
      <c r="M46" s="1296"/>
      <c r="N46" s="981" t="s">
        <v>881</v>
      </c>
      <c r="O46" s="1593">
        <v>2476</v>
      </c>
      <c r="P46" s="1593">
        <v>995</v>
      </c>
      <c r="Q46" s="1593">
        <v>1481</v>
      </c>
      <c r="R46" s="1593">
        <v>2026</v>
      </c>
      <c r="S46" s="1593">
        <v>765</v>
      </c>
      <c r="T46" s="1593">
        <v>1261</v>
      </c>
      <c r="U46" s="1593">
        <v>710</v>
      </c>
      <c r="V46" s="1593">
        <v>267</v>
      </c>
      <c r="W46" s="1035">
        <v>443</v>
      </c>
      <c r="X46" s="2242">
        <v>1040438</v>
      </c>
      <c r="Y46" s="2242"/>
      <c r="Z46" s="1593"/>
      <c r="AA46" s="1593"/>
    </row>
    <row r="47" spans="1:27" s="987" customFormat="1" ht="15.75" customHeight="1">
      <c r="A47" s="1108"/>
      <c r="B47" s="1108"/>
      <c r="C47" s="1108"/>
      <c r="D47" s="1108"/>
      <c r="E47" s="1108"/>
      <c r="F47" s="1108"/>
      <c r="G47" s="1108"/>
      <c r="H47" s="1046"/>
      <c r="I47" s="1109"/>
      <c r="J47" s="1046"/>
      <c r="K47" s="1046"/>
      <c r="L47" s="1489"/>
      <c r="M47" s="1046"/>
      <c r="N47" s="2248" t="s">
        <v>617</v>
      </c>
      <c r="O47" s="2248"/>
      <c r="P47" s="2248"/>
      <c r="Q47" s="2248"/>
      <c r="R47" s="2248"/>
      <c r="S47" s="2248"/>
      <c r="T47" s="2248"/>
      <c r="U47" s="1036"/>
      <c r="V47" s="1037"/>
      <c r="W47" s="2249" t="s">
        <v>618</v>
      </c>
      <c r="X47" s="2249"/>
      <c r="Y47" s="2249"/>
      <c r="Z47" s="1038"/>
    </row>
    <row r="50" spans="11:13">
      <c r="K50" s="1110"/>
      <c r="L50" s="1110" t="s">
        <v>1034</v>
      </c>
      <c r="M50" s="1110"/>
    </row>
  </sheetData>
  <mergeCells count="39">
    <mergeCell ref="N1:Y1"/>
    <mergeCell ref="N24:T24"/>
    <mergeCell ref="W24:Y24"/>
    <mergeCell ref="N12:T12"/>
    <mergeCell ref="N13:U13"/>
    <mergeCell ref="N15:Y15"/>
    <mergeCell ref="X16:Y16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N47:T47"/>
    <mergeCell ref="W47:Y47"/>
    <mergeCell ref="X17:X18"/>
    <mergeCell ref="Y17:Y18"/>
    <mergeCell ref="N26:Y26"/>
    <mergeCell ref="W27:X27"/>
    <mergeCell ref="O29:O30"/>
    <mergeCell ref="P29:P30"/>
    <mergeCell ref="Q29:Q30"/>
    <mergeCell ref="T29:T30"/>
    <mergeCell ref="U29:U30"/>
    <mergeCell ref="V29:V30"/>
    <mergeCell ref="N36:T36"/>
    <mergeCell ref="V36:X36"/>
    <mergeCell ref="N38:Y38"/>
    <mergeCell ref="X42:Y42"/>
    <mergeCell ref="Y4:Y6"/>
    <mergeCell ref="X43:Y43"/>
    <mergeCell ref="X44:Y44"/>
    <mergeCell ref="X45:Y45"/>
    <mergeCell ref="X46:Y46"/>
    <mergeCell ref="X39:Y39"/>
    <mergeCell ref="X40:Y41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view="pageBreakPreview" topLeftCell="A19" zoomScale="168" zoomScaleNormal="100" zoomScaleSheetLayoutView="168" workbookViewId="0">
      <selection activeCell="B6" sqref="B6"/>
    </sheetView>
  </sheetViews>
  <sheetFormatPr defaultRowHeight="14.9" customHeight="1"/>
  <cols>
    <col min="1" max="1" width="7.6328125" customWidth="1"/>
    <col min="2" max="2" width="10.6328125" customWidth="1"/>
    <col min="3" max="9" width="9.36328125" customWidth="1"/>
    <col min="10" max="10" width="2.6328125" customWidth="1"/>
    <col min="11" max="13" width="9.6328125" customWidth="1"/>
  </cols>
  <sheetData>
    <row r="1" spans="1:13" ht="14.9" customHeight="1">
      <c r="K1" s="1297">
        <v>44286</v>
      </c>
      <c r="L1" s="1298"/>
      <c r="M1" s="1298"/>
    </row>
    <row r="2" spans="1:13" ht="14.9" customHeight="1">
      <c r="K2" s="1298" t="s">
        <v>700</v>
      </c>
      <c r="L2" s="1298"/>
      <c r="M2" s="1298"/>
    </row>
    <row r="3" spans="1:13" ht="14.9" customHeight="1">
      <c r="K3" s="1299" t="s">
        <v>701</v>
      </c>
      <c r="L3" s="1527" t="s">
        <v>702</v>
      </c>
      <c r="M3" s="1528" t="s">
        <v>703</v>
      </c>
    </row>
    <row r="4" spans="1:13" s="1726" customFormat="1" ht="14.9" customHeight="1">
      <c r="A4" s="1725" t="s">
        <v>832</v>
      </c>
      <c r="K4" s="1524" t="s">
        <v>704</v>
      </c>
      <c r="L4" s="1529">
        <v>4159</v>
      </c>
      <c r="M4" s="1530">
        <v>3921</v>
      </c>
    </row>
    <row r="5" spans="1:13" ht="14.9" customHeight="1" thickBot="1">
      <c r="K5" s="1525" t="s">
        <v>705</v>
      </c>
      <c r="L5" s="1531">
        <v>4893</v>
      </c>
      <c r="M5" s="1532">
        <v>4580</v>
      </c>
    </row>
    <row r="6" spans="1:13" ht="14.9" customHeight="1">
      <c r="G6" s="1700" t="s">
        <v>701</v>
      </c>
      <c r="H6" s="1701" t="s">
        <v>702</v>
      </c>
      <c r="I6" s="1702" t="s">
        <v>703</v>
      </c>
      <c r="K6" s="1525" t="s">
        <v>706</v>
      </c>
      <c r="L6" s="1531">
        <v>4949</v>
      </c>
      <c r="M6" s="1533">
        <v>4666</v>
      </c>
    </row>
    <row r="7" spans="1:13" ht="14.9" customHeight="1">
      <c r="G7" s="1703" t="s">
        <v>722</v>
      </c>
      <c r="H7" s="1695">
        <v>787</v>
      </c>
      <c r="I7" s="1704">
        <v>2448</v>
      </c>
      <c r="K7" s="1526" t="s">
        <v>707</v>
      </c>
      <c r="L7" s="1534">
        <v>4790</v>
      </c>
      <c r="M7" s="1535">
        <v>4436</v>
      </c>
    </row>
    <row r="8" spans="1:13" ht="14.9" customHeight="1">
      <c r="G8" s="1705" t="s">
        <v>721</v>
      </c>
      <c r="H8" s="1696">
        <v>1564</v>
      </c>
      <c r="I8" s="1706">
        <v>2787</v>
      </c>
      <c r="K8" s="1526" t="s">
        <v>708</v>
      </c>
      <c r="L8" s="1534">
        <v>6167</v>
      </c>
      <c r="M8" s="1535">
        <v>5095</v>
      </c>
    </row>
    <row r="9" spans="1:13" ht="14.9" customHeight="1">
      <c r="G9" s="1705" t="s">
        <v>720</v>
      </c>
      <c r="H9" s="1696">
        <v>2673</v>
      </c>
      <c r="I9" s="1707">
        <v>3512</v>
      </c>
      <c r="K9" s="1526" t="s">
        <v>709</v>
      </c>
      <c r="L9" s="1534">
        <v>5824</v>
      </c>
      <c r="M9" s="1535">
        <v>4977</v>
      </c>
    </row>
    <row r="10" spans="1:13" ht="14.9" customHeight="1">
      <c r="G10" s="1705" t="s">
        <v>719</v>
      </c>
      <c r="H10" s="1696">
        <v>4104</v>
      </c>
      <c r="I10" s="1706">
        <v>4725</v>
      </c>
      <c r="K10" s="1526" t="s">
        <v>710</v>
      </c>
      <c r="L10" s="1534">
        <v>5997</v>
      </c>
      <c r="M10" s="1535">
        <v>5261</v>
      </c>
    </row>
    <row r="11" spans="1:13" ht="14.9" customHeight="1">
      <c r="G11" s="1708" t="s">
        <v>718</v>
      </c>
      <c r="H11" s="1696">
        <v>6208</v>
      </c>
      <c r="I11" s="1706">
        <v>6821</v>
      </c>
      <c r="K11" s="1310" t="s">
        <v>711</v>
      </c>
      <c r="L11" s="1536">
        <v>6247</v>
      </c>
      <c r="M11" s="1535">
        <v>5701</v>
      </c>
    </row>
    <row r="12" spans="1:13" ht="14.9" customHeight="1">
      <c r="G12" s="1708" t="s">
        <v>717</v>
      </c>
      <c r="H12" s="1697">
        <v>5131</v>
      </c>
      <c r="I12" s="1709">
        <v>5360</v>
      </c>
      <c r="K12" s="1310" t="s">
        <v>712</v>
      </c>
      <c r="L12" s="1536">
        <v>6690</v>
      </c>
      <c r="M12" s="1535">
        <v>6089</v>
      </c>
    </row>
    <row r="13" spans="1:13" ht="14.9" customHeight="1">
      <c r="G13" s="1708" t="s">
        <v>716</v>
      </c>
      <c r="H13" s="1697">
        <v>5009</v>
      </c>
      <c r="I13" s="1709">
        <v>5185</v>
      </c>
      <c r="K13" s="1310" t="s">
        <v>713</v>
      </c>
      <c r="L13" s="1536">
        <v>7610</v>
      </c>
      <c r="M13" s="1535">
        <v>7159</v>
      </c>
    </row>
    <row r="14" spans="1:13" ht="14.9" customHeight="1">
      <c r="G14" s="1710" t="s">
        <v>715</v>
      </c>
      <c r="H14" s="1698">
        <v>5496</v>
      </c>
      <c r="I14" s="1709">
        <v>5421</v>
      </c>
      <c r="K14" s="1310" t="s">
        <v>714</v>
      </c>
      <c r="L14" s="1536">
        <v>6464</v>
      </c>
      <c r="M14" s="1535">
        <v>6063</v>
      </c>
    </row>
    <row r="15" spans="1:13" ht="14.9" customHeight="1">
      <c r="G15" s="1710" t="s">
        <v>714</v>
      </c>
      <c r="H15" s="1698">
        <v>6464</v>
      </c>
      <c r="I15" s="1709">
        <v>6063</v>
      </c>
      <c r="K15" s="1310" t="s">
        <v>715</v>
      </c>
      <c r="L15" s="1536">
        <v>5496</v>
      </c>
      <c r="M15" s="1535">
        <v>5421</v>
      </c>
    </row>
    <row r="16" spans="1:13" ht="14.9" customHeight="1">
      <c r="G16" s="1710" t="s">
        <v>713</v>
      </c>
      <c r="H16" s="1698">
        <v>7610</v>
      </c>
      <c r="I16" s="1709">
        <v>7159</v>
      </c>
      <c r="K16" s="1310" t="s">
        <v>716</v>
      </c>
      <c r="L16" s="1536">
        <v>5009</v>
      </c>
      <c r="M16" s="1535">
        <v>5185</v>
      </c>
    </row>
    <row r="17" spans="1:13" ht="14.9" customHeight="1">
      <c r="G17" s="1710" t="s">
        <v>712</v>
      </c>
      <c r="H17" s="1698">
        <v>6690</v>
      </c>
      <c r="I17" s="1709">
        <v>6089</v>
      </c>
      <c r="K17" s="1306" t="s">
        <v>717</v>
      </c>
      <c r="L17" s="1537">
        <v>5131</v>
      </c>
      <c r="M17" s="1538">
        <v>5360</v>
      </c>
    </row>
    <row r="18" spans="1:13" ht="14.9" customHeight="1">
      <c r="G18" s="1710" t="s">
        <v>711</v>
      </c>
      <c r="H18" s="1698">
        <v>6247</v>
      </c>
      <c r="I18" s="1709">
        <v>5701</v>
      </c>
      <c r="K18" s="1306" t="s">
        <v>718</v>
      </c>
      <c r="L18" s="1543">
        <v>6208</v>
      </c>
      <c r="M18" s="1544">
        <v>6821</v>
      </c>
    </row>
    <row r="19" spans="1:13" ht="14.9" customHeight="1">
      <c r="G19" s="1710" t="s">
        <v>710</v>
      </c>
      <c r="H19" s="1537">
        <v>5997</v>
      </c>
      <c r="I19" s="1711">
        <v>5261</v>
      </c>
      <c r="K19" s="1306" t="s">
        <v>719</v>
      </c>
      <c r="L19" s="1543">
        <v>4104</v>
      </c>
      <c r="M19" s="1544">
        <v>4725</v>
      </c>
    </row>
    <row r="20" spans="1:13" ht="14.9" customHeight="1">
      <c r="G20" s="1710" t="s">
        <v>709</v>
      </c>
      <c r="H20" s="1537">
        <v>5824</v>
      </c>
      <c r="I20" s="1711">
        <v>4977</v>
      </c>
      <c r="K20" s="1306" t="s">
        <v>720</v>
      </c>
      <c r="L20" s="1543">
        <v>2673</v>
      </c>
      <c r="M20" s="1544">
        <v>3512</v>
      </c>
    </row>
    <row r="21" spans="1:13" ht="14.9" customHeight="1">
      <c r="G21" s="1710" t="s">
        <v>708</v>
      </c>
      <c r="H21" s="1537">
        <v>6167</v>
      </c>
      <c r="I21" s="1711">
        <v>5095</v>
      </c>
      <c r="K21" s="1306" t="s">
        <v>721</v>
      </c>
      <c r="L21" s="1545">
        <v>1564</v>
      </c>
      <c r="M21" s="1546">
        <v>2787</v>
      </c>
    </row>
    <row r="22" spans="1:13" ht="14.9" customHeight="1">
      <c r="G22" s="1710" t="s">
        <v>707</v>
      </c>
      <c r="H22" s="1537">
        <v>4790</v>
      </c>
      <c r="I22" s="1711">
        <v>4436</v>
      </c>
      <c r="K22" s="1306" t="s">
        <v>722</v>
      </c>
      <c r="L22" s="1539">
        <f>SUM(L24:L32)</f>
        <v>787</v>
      </c>
      <c r="M22" s="1540">
        <f>SUM(M24:M32)</f>
        <v>2448</v>
      </c>
    </row>
    <row r="23" spans="1:13" ht="14.9" customHeight="1">
      <c r="G23" s="1710" t="s">
        <v>706</v>
      </c>
      <c r="H23" s="1699">
        <v>4949</v>
      </c>
      <c r="I23" s="1712">
        <v>4666</v>
      </c>
      <c r="K23" s="1306"/>
      <c r="L23" s="1541"/>
      <c r="M23" s="1542"/>
    </row>
    <row r="24" spans="1:13" ht="14.9" customHeight="1">
      <c r="G24" s="1710" t="s">
        <v>705</v>
      </c>
      <c r="H24" s="1698">
        <v>4893</v>
      </c>
      <c r="I24" s="1709">
        <v>4580</v>
      </c>
      <c r="K24" s="1306" t="s">
        <v>724</v>
      </c>
      <c r="L24" s="1547">
        <v>639</v>
      </c>
      <c r="M24" s="1548">
        <v>1690</v>
      </c>
    </row>
    <row r="25" spans="1:13" ht="14.9" customHeight="1" thickBot="1">
      <c r="G25" s="1710" t="s">
        <v>704</v>
      </c>
      <c r="H25" s="1537">
        <v>4159</v>
      </c>
      <c r="I25" s="1711">
        <v>3921</v>
      </c>
      <c r="K25" s="1306" t="s">
        <v>725</v>
      </c>
      <c r="L25" s="1549">
        <v>128</v>
      </c>
      <c r="M25" s="1550">
        <v>636</v>
      </c>
    </row>
    <row r="26" spans="1:13" ht="14.9" customHeight="1" thickTop="1" thickBot="1">
      <c r="G26" s="1713" t="s">
        <v>641</v>
      </c>
      <c r="H26" s="1714">
        <f>SUM(H7:H25)</f>
        <v>94762</v>
      </c>
      <c r="I26" s="1715">
        <f>SUM(I7:I25)</f>
        <v>94207</v>
      </c>
      <c r="K26" s="1306" t="s">
        <v>726</v>
      </c>
      <c r="L26" s="1549">
        <v>20</v>
      </c>
      <c r="M26" s="1550">
        <v>122</v>
      </c>
    </row>
    <row r="27" spans="1:13" ht="14.9" customHeight="1">
      <c r="K27" s="1306" t="s">
        <v>727</v>
      </c>
      <c r="L27" s="1549">
        <v>0</v>
      </c>
      <c r="M27" s="1550">
        <v>0</v>
      </c>
    </row>
    <row r="28" spans="1:13" ht="14.9" customHeight="1">
      <c r="K28" s="1306" t="s">
        <v>728</v>
      </c>
      <c r="L28" s="1549">
        <v>0</v>
      </c>
      <c r="M28" s="1550">
        <v>0</v>
      </c>
    </row>
    <row r="29" spans="1:13" ht="14.9" customHeight="1">
      <c r="K29" s="1306" t="s">
        <v>729</v>
      </c>
      <c r="L29" s="1549">
        <v>0</v>
      </c>
      <c r="M29" s="1550">
        <v>0</v>
      </c>
    </row>
    <row r="30" spans="1:13" ht="14.9" customHeight="1">
      <c r="C30" s="1917" t="s">
        <v>1035</v>
      </c>
      <c r="D30" s="1917"/>
      <c r="E30" s="1917"/>
      <c r="F30" s="1917"/>
      <c r="G30" s="1917"/>
      <c r="H30" s="1917"/>
      <c r="I30" s="1917"/>
      <c r="K30" s="1306" t="s">
        <v>730</v>
      </c>
      <c r="L30" s="1549">
        <v>0</v>
      </c>
      <c r="M30" s="1550">
        <v>0</v>
      </c>
    </row>
    <row r="31" spans="1:13" ht="14.9" customHeight="1">
      <c r="K31" s="1306" t="s">
        <v>731</v>
      </c>
      <c r="L31" s="1549">
        <v>0</v>
      </c>
      <c r="M31" s="1550">
        <v>0</v>
      </c>
    </row>
    <row r="32" spans="1:13" s="259" customFormat="1" ht="15.75" customHeight="1" thickBot="1">
      <c r="A32" s="1725" t="s">
        <v>833</v>
      </c>
      <c r="K32" s="1315" t="s">
        <v>732</v>
      </c>
      <c r="L32" s="1551">
        <v>0</v>
      </c>
      <c r="M32" s="1552">
        <v>0</v>
      </c>
    </row>
    <row r="33" spans="1:13" ht="14.9" customHeight="1" thickTop="1" thickBot="1">
      <c r="K33" s="1319" t="s">
        <v>641</v>
      </c>
      <c r="L33" s="1320">
        <f>SUM(L4:L22)</f>
        <v>94762</v>
      </c>
      <c r="M33" s="1321">
        <f>SUM(M4:M22)</f>
        <v>94207</v>
      </c>
    </row>
    <row r="34" spans="1:13" ht="14.9" customHeight="1">
      <c r="G34" s="1700" t="s">
        <v>701</v>
      </c>
      <c r="H34" s="1716" t="s">
        <v>702</v>
      </c>
      <c r="I34" s="1717" t="s">
        <v>703</v>
      </c>
      <c r="K34" s="1297">
        <v>40633</v>
      </c>
      <c r="L34" s="1298"/>
      <c r="M34" s="1298"/>
    </row>
    <row r="35" spans="1:13" ht="14.9" customHeight="1">
      <c r="G35" s="1718" t="s">
        <v>722</v>
      </c>
      <c r="H35" s="1303">
        <v>464</v>
      </c>
      <c r="I35" s="1719">
        <v>1625</v>
      </c>
      <c r="K35" s="1297" t="s">
        <v>700</v>
      </c>
      <c r="L35" s="1298"/>
      <c r="M35" s="1298"/>
    </row>
    <row r="36" spans="1:13" ht="14.9" customHeight="1">
      <c r="G36" s="1720" t="s">
        <v>721</v>
      </c>
      <c r="H36" s="1307">
        <v>989</v>
      </c>
      <c r="I36" s="1721">
        <v>2266</v>
      </c>
      <c r="K36" s="1299" t="s">
        <v>701</v>
      </c>
      <c r="L36" s="1300" t="s">
        <v>702</v>
      </c>
      <c r="M36" s="1301" t="s">
        <v>703</v>
      </c>
    </row>
    <row r="37" spans="1:13" ht="14.9" customHeight="1">
      <c r="G37" s="1720" t="s">
        <v>720</v>
      </c>
      <c r="H37" s="1307">
        <v>1996</v>
      </c>
      <c r="I37" s="1721">
        <v>3196</v>
      </c>
      <c r="K37" s="1305" t="s">
        <v>704</v>
      </c>
      <c r="L37" s="1303">
        <v>4716</v>
      </c>
      <c r="M37" s="1304">
        <v>4457</v>
      </c>
    </row>
    <row r="38" spans="1:13" s="300" customFormat="1" ht="14.9" customHeight="1">
      <c r="G38" s="1720" t="s">
        <v>719</v>
      </c>
      <c r="H38" s="1307">
        <v>2911</v>
      </c>
      <c r="I38" s="1721">
        <v>3719</v>
      </c>
      <c r="K38" s="1309" t="s">
        <v>705</v>
      </c>
      <c r="L38" s="1307">
        <v>4600</v>
      </c>
      <c r="M38" s="1308">
        <v>4271</v>
      </c>
    </row>
    <row r="39" spans="1:13" s="300" customFormat="1" ht="14.9" customHeight="1">
      <c r="G39" s="1720" t="s">
        <v>718</v>
      </c>
      <c r="H39" s="1307">
        <v>3729</v>
      </c>
      <c r="I39" s="1721">
        <v>4067</v>
      </c>
      <c r="K39" s="1309" t="s">
        <v>706</v>
      </c>
      <c r="L39" s="1307">
        <v>4773</v>
      </c>
      <c r="M39" s="1308">
        <v>4564</v>
      </c>
    </row>
    <row r="40" spans="1:13" s="300" customFormat="1" ht="14.9" customHeight="1">
      <c r="G40" s="1720" t="s">
        <v>717</v>
      </c>
      <c r="H40" s="1307">
        <v>4988</v>
      </c>
      <c r="I40" s="1721">
        <v>5098</v>
      </c>
      <c r="K40" s="1313" t="s">
        <v>707</v>
      </c>
      <c r="L40" s="1311">
        <v>5164</v>
      </c>
      <c r="M40" s="1312">
        <v>4643</v>
      </c>
    </row>
    <row r="41" spans="1:13" s="300" customFormat="1" ht="14.9" customHeight="1">
      <c r="A41" s="1915"/>
      <c r="B41" s="1915"/>
      <c r="C41" s="34"/>
      <c r="D41" s="34"/>
      <c r="E41" s="34"/>
      <c r="F41" s="34"/>
      <c r="G41" s="1722" t="s">
        <v>716</v>
      </c>
      <c r="H41" s="1723">
        <v>6933</v>
      </c>
      <c r="I41" s="1724">
        <v>7092</v>
      </c>
      <c r="K41" s="1313" t="s">
        <v>708</v>
      </c>
      <c r="L41" s="1311">
        <v>6256</v>
      </c>
      <c r="M41" s="1312">
        <v>5033</v>
      </c>
    </row>
    <row r="42" spans="1:13" s="300" customFormat="1" ht="14.9" customHeight="1">
      <c r="A42" s="1915"/>
      <c r="B42" s="1915"/>
      <c r="C42" s="1261"/>
      <c r="D42" s="1261"/>
      <c r="E42" s="1261"/>
      <c r="F42" s="1261"/>
      <c r="G42" s="1722" t="s">
        <v>715</v>
      </c>
      <c r="H42" s="1723">
        <v>5478</v>
      </c>
      <c r="I42" s="1724">
        <v>5422</v>
      </c>
      <c r="K42" s="1313" t="s">
        <v>709</v>
      </c>
      <c r="L42" s="1311">
        <v>5781</v>
      </c>
      <c r="M42" s="1312">
        <v>4915</v>
      </c>
    </row>
    <row r="43" spans="1:13" s="300" customFormat="1" ht="14.9" customHeight="1">
      <c r="A43" s="1915"/>
      <c r="B43" s="1915"/>
      <c r="C43" s="1261"/>
      <c r="D43" s="1261"/>
      <c r="E43" s="1261"/>
      <c r="F43" s="1261"/>
      <c r="G43" s="1722" t="s">
        <v>714</v>
      </c>
      <c r="H43" s="1723">
        <v>5091</v>
      </c>
      <c r="I43" s="1724">
        <v>5170</v>
      </c>
      <c r="K43" s="1313" t="s">
        <v>710</v>
      </c>
      <c r="L43" s="1311">
        <v>6372</v>
      </c>
      <c r="M43" s="1312">
        <v>5615</v>
      </c>
    </row>
    <row r="44" spans="1:13" s="300" customFormat="1" ht="14.9" customHeight="1">
      <c r="A44" s="1915"/>
      <c r="B44" s="1915"/>
      <c r="C44" s="1261"/>
      <c r="D44" s="1261"/>
      <c r="E44" s="1261"/>
      <c r="F44" s="1261"/>
      <c r="G44" s="1722" t="s">
        <v>713</v>
      </c>
      <c r="H44" s="1723">
        <v>5557</v>
      </c>
      <c r="I44" s="1724">
        <v>5396</v>
      </c>
      <c r="K44" s="1313" t="s">
        <v>711</v>
      </c>
      <c r="L44" s="1311">
        <v>7303</v>
      </c>
      <c r="M44" s="1312">
        <v>6743</v>
      </c>
    </row>
    <row r="45" spans="1:13" s="300" customFormat="1" ht="14.9" customHeight="1">
      <c r="A45" s="1262"/>
      <c r="B45" s="1262"/>
      <c r="C45" s="1263"/>
      <c r="D45" s="1263"/>
      <c r="E45" s="1263"/>
      <c r="F45" s="1263"/>
      <c r="G45" s="1722" t="s">
        <v>712</v>
      </c>
      <c r="H45" s="1723">
        <v>6333</v>
      </c>
      <c r="I45" s="1724">
        <v>5927</v>
      </c>
      <c r="K45" s="1313" t="s">
        <v>712</v>
      </c>
      <c r="L45" s="1311">
        <v>6333</v>
      </c>
      <c r="M45" s="1312">
        <v>5927</v>
      </c>
    </row>
    <row r="46" spans="1:13" s="300" customFormat="1" ht="14.9" customHeight="1">
      <c r="A46" s="1915"/>
      <c r="B46" s="1915"/>
      <c r="C46" s="34"/>
      <c r="D46" s="34"/>
      <c r="E46" s="34"/>
      <c r="F46" s="34"/>
      <c r="G46" s="1722" t="s">
        <v>711</v>
      </c>
      <c r="H46" s="1723">
        <v>7303</v>
      </c>
      <c r="I46" s="1724">
        <v>6743</v>
      </c>
      <c r="K46" s="1313" t="s">
        <v>713</v>
      </c>
      <c r="L46" s="1311">
        <v>5557</v>
      </c>
      <c r="M46" s="1312">
        <v>5396</v>
      </c>
    </row>
    <row r="47" spans="1:13" s="300" customFormat="1" ht="14.9" customHeight="1">
      <c r="A47" s="1915"/>
      <c r="B47" s="1915"/>
      <c r="C47" s="1264"/>
      <c r="D47" s="1264"/>
      <c r="E47" s="1264"/>
      <c r="F47" s="1264"/>
      <c r="G47" s="1722" t="s">
        <v>710</v>
      </c>
      <c r="H47" s="1723">
        <v>6372</v>
      </c>
      <c r="I47" s="1724">
        <v>5615</v>
      </c>
      <c r="K47" s="1313" t="s">
        <v>714</v>
      </c>
      <c r="L47" s="1311">
        <v>5091</v>
      </c>
      <c r="M47" s="1312">
        <v>5170</v>
      </c>
    </row>
    <row r="48" spans="1:13" s="300" customFormat="1" ht="14.9" customHeight="1">
      <c r="A48" s="1915"/>
      <c r="B48" s="1915"/>
      <c r="C48" s="1264"/>
      <c r="D48" s="1264"/>
      <c r="E48" s="1264"/>
      <c r="F48" s="1264"/>
      <c r="G48" s="1722" t="s">
        <v>709</v>
      </c>
      <c r="H48" s="1723">
        <v>5781</v>
      </c>
      <c r="I48" s="1724">
        <v>4915</v>
      </c>
      <c r="K48" s="1313" t="s">
        <v>715</v>
      </c>
      <c r="L48" s="1311">
        <v>5478</v>
      </c>
      <c r="M48" s="1312">
        <v>5422</v>
      </c>
    </row>
    <row r="49" spans="1:18" s="300" customFormat="1" ht="14.9" customHeight="1">
      <c r="A49" s="1915"/>
      <c r="B49" s="1915"/>
      <c r="C49" s="1264"/>
      <c r="D49" s="1264"/>
      <c r="E49" s="1264"/>
      <c r="F49" s="1264"/>
      <c r="G49" s="1722" t="s">
        <v>708</v>
      </c>
      <c r="H49" s="1723">
        <v>6256</v>
      </c>
      <c r="I49" s="1724">
        <v>5033</v>
      </c>
      <c r="K49" s="1313" t="s">
        <v>716</v>
      </c>
      <c r="L49" s="1311">
        <v>6933</v>
      </c>
      <c r="M49" s="1312">
        <v>7092</v>
      </c>
    </row>
    <row r="50" spans="1:18" s="300" customFormat="1" ht="14.9" customHeight="1">
      <c r="A50" s="1914"/>
      <c r="B50" s="1914"/>
      <c r="C50" s="1265"/>
      <c r="D50" s="1265"/>
      <c r="E50" s="1265"/>
      <c r="F50" s="1265"/>
      <c r="G50" s="1722" t="s">
        <v>707</v>
      </c>
      <c r="H50" s="1723">
        <v>5164</v>
      </c>
      <c r="I50" s="1724">
        <v>4643</v>
      </c>
      <c r="K50" s="1309" t="s">
        <v>717</v>
      </c>
      <c r="L50" s="1307">
        <v>4988</v>
      </c>
      <c r="M50" s="1308">
        <v>5098</v>
      </c>
    </row>
    <row r="51" spans="1:18" s="300" customFormat="1" ht="14.9" customHeight="1">
      <c r="A51" s="1266"/>
      <c r="B51" s="1266"/>
      <c r="C51" s="1266"/>
      <c r="D51" s="1266"/>
      <c r="E51" s="1676"/>
      <c r="F51" s="1676"/>
      <c r="G51" s="1722" t="s">
        <v>706</v>
      </c>
      <c r="H51" s="1723">
        <v>4773</v>
      </c>
      <c r="I51" s="1724">
        <v>4564</v>
      </c>
      <c r="K51" s="1309" t="s">
        <v>718</v>
      </c>
      <c r="L51" s="1307">
        <v>3729</v>
      </c>
      <c r="M51" s="1308">
        <v>4067</v>
      </c>
    </row>
    <row r="52" spans="1:18" s="300" customFormat="1" ht="14.9" customHeight="1">
      <c r="A52" s="1693"/>
      <c r="B52" s="1693"/>
      <c r="C52" s="1693"/>
      <c r="D52" s="1693"/>
      <c r="E52" s="1693"/>
      <c r="F52" s="1693"/>
      <c r="G52" s="1720" t="s">
        <v>705</v>
      </c>
      <c r="H52" s="1307">
        <v>4600</v>
      </c>
      <c r="I52" s="1721">
        <v>4271</v>
      </c>
      <c r="K52" s="1309" t="s">
        <v>719</v>
      </c>
      <c r="L52" s="1307">
        <v>2911</v>
      </c>
      <c r="M52" s="1308">
        <v>3719</v>
      </c>
    </row>
    <row r="53" spans="1:18" s="300" customFormat="1" ht="14.9" customHeight="1" thickBot="1">
      <c r="A53" s="1694"/>
      <c r="B53" s="1694"/>
      <c r="C53" s="1694"/>
      <c r="D53" s="1694"/>
      <c r="E53" s="1694"/>
      <c r="F53" s="1694"/>
      <c r="G53" s="1720" t="s">
        <v>704</v>
      </c>
      <c r="H53" s="1307">
        <v>4716</v>
      </c>
      <c r="I53" s="1721">
        <v>4457</v>
      </c>
      <c r="K53" s="1309" t="s">
        <v>720</v>
      </c>
      <c r="L53" s="1307">
        <v>1996</v>
      </c>
      <c r="M53" s="1308">
        <v>3196</v>
      </c>
    </row>
    <row r="54" spans="1:18" s="300" customFormat="1" ht="14.9" customHeight="1" thickTop="1" thickBot="1">
      <c r="G54" s="1713" t="s">
        <v>641</v>
      </c>
      <c r="H54" s="1714">
        <f>SUM(H35:H53)</f>
        <v>89434</v>
      </c>
      <c r="I54" s="1715">
        <f>SUM(I35:I53)</f>
        <v>89219</v>
      </c>
      <c r="K54" s="1309" t="s">
        <v>721</v>
      </c>
      <c r="L54" s="1307">
        <v>989</v>
      </c>
      <c r="M54" s="1308">
        <v>2266</v>
      </c>
    </row>
    <row r="55" spans="1:18" s="300" customFormat="1" ht="14.9" customHeight="1">
      <c r="A55" s="1915"/>
      <c r="B55" s="1915"/>
      <c r="C55" s="34"/>
      <c r="D55" s="34"/>
      <c r="E55" s="34"/>
      <c r="F55" s="34"/>
      <c r="G55" s="34"/>
      <c r="H55" s="34"/>
      <c r="I55" s="34"/>
      <c r="K55" s="1306" t="s">
        <v>723</v>
      </c>
      <c r="L55" s="1307">
        <f>SUM(L57:L63)</f>
        <v>464</v>
      </c>
      <c r="M55" s="1308">
        <f>SUM(M57:M63)</f>
        <v>1625</v>
      </c>
    </row>
    <row r="56" spans="1:18" s="300" customFormat="1" ht="14.9" customHeight="1">
      <c r="A56" s="1916"/>
      <c r="B56" s="1916"/>
      <c r="C56" s="1267"/>
      <c r="D56" s="1267"/>
      <c r="E56" s="1267"/>
      <c r="F56" s="1267"/>
      <c r="G56" s="1267"/>
      <c r="H56" s="1267"/>
      <c r="I56" s="1267"/>
      <c r="K56" s="1306"/>
      <c r="L56" s="1307"/>
      <c r="M56" s="1304"/>
    </row>
    <row r="57" spans="1:18" s="300" customFormat="1" ht="14.9" customHeight="1">
      <c r="A57" s="1916"/>
      <c r="B57" s="1916"/>
      <c r="C57" s="1917" t="s">
        <v>1036</v>
      </c>
      <c r="D57" s="1917"/>
      <c r="E57" s="1917"/>
      <c r="F57" s="1917"/>
      <c r="G57" s="1917"/>
      <c r="H57" s="1917"/>
      <c r="I57" s="1917"/>
      <c r="K57" s="1309" t="s">
        <v>724</v>
      </c>
      <c r="L57" s="1307">
        <v>360</v>
      </c>
      <c r="M57" s="1308">
        <v>1160</v>
      </c>
    </row>
    <row r="58" spans="1:18" s="300" customFormat="1" ht="14.9" customHeight="1">
      <c r="A58" s="1916"/>
      <c r="B58" s="1916"/>
      <c r="C58" s="1267"/>
      <c r="D58" s="1267"/>
      <c r="E58" s="1267"/>
      <c r="F58" s="1267"/>
      <c r="G58" s="1267"/>
      <c r="H58" s="1267"/>
      <c r="I58" s="1267"/>
      <c r="K58" s="1309" t="s">
        <v>725</v>
      </c>
      <c r="L58" s="1314">
        <v>89</v>
      </c>
      <c r="M58" s="1304">
        <v>408</v>
      </c>
    </row>
    <row r="59" spans="1:18" s="300" customFormat="1" ht="14.9" customHeight="1">
      <c r="K59" s="1309" t="s">
        <v>726</v>
      </c>
      <c r="L59" s="1314">
        <v>15</v>
      </c>
      <c r="M59" s="1304">
        <v>57</v>
      </c>
    </row>
    <row r="60" spans="1:18" s="300" customFormat="1" ht="14.9" customHeight="1">
      <c r="A60" s="1916"/>
      <c r="B60" s="1916"/>
      <c r="C60" s="1268"/>
      <c r="D60" s="1268"/>
      <c r="E60" s="1268"/>
      <c r="F60" s="1268"/>
      <c r="G60" s="1268"/>
      <c r="H60" s="1268"/>
      <c r="I60" s="1268"/>
      <c r="K60" s="1309" t="s">
        <v>727</v>
      </c>
      <c r="L60" s="1314"/>
      <c r="M60" s="1304"/>
      <c r="N60" s="1269"/>
      <c r="O60" s="1269"/>
      <c r="P60" s="1269"/>
      <c r="Q60" s="1269"/>
      <c r="R60" s="1269"/>
    </row>
    <row r="61" spans="1:18" s="300" customFormat="1" ht="14.9" customHeight="1">
      <c r="A61" s="1916"/>
      <c r="B61" s="1916"/>
      <c r="D61" s="1692"/>
      <c r="E61" s="1692"/>
      <c r="F61" s="1692"/>
      <c r="G61" s="1692"/>
      <c r="H61" s="1692"/>
      <c r="K61" s="1309" t="s">
        <v>728</v>
      </c>
      <c r="L61" s="1314">
        <v>0</v>
      </c>
      <c r="M61" s="1304">
        <v>0</v>
      </c>
    </row>
    <row r="62" spans="1:18" s="300" customFormat="1" ht="14.9" customHeight="1">
      <c r="A62" s="1916"/>
      <c r="B62" s="1916"/>
      <c r="K62" s="1309" t="s">
        <v>729</v>
      </c>
      <c r="L62" s="1314">
        <v>0</v>
      </c>
      <c r="M62" s="1304">
        <v>0</v>
      </c>
    </row>
    <row r="63" spans="1:18" s="300" customFormat="1" ht="14.9" customHeight="1">
      <c r="K63" s="1309" t="s">
        <v>730</v>
      </c>
      <c r="L63" s="1314">
        <v>0</v>
      </c>
      <c r="M63" s="1304">
        <v>0</v>
      </c>
    </row>
    <row r="64" spans="1:18" s="300" customFormat="1" ht="14.9" customHeight="1">
      <c r="A64" s="1916"/>
      <c r="B64" s="1916"/>
      <c r="C64" s="1270"/>
      <c r="D64" s="1270"/>
      <c r="E64" s="1270"/>
      <c r="F64" s="1270"/>
      <c r="G64" s="1270"/>
      <c r="H64" s="1270"/>
      <c r="I64" s="1270"/>
      <c r="K64" s="1309" t="s">
        <v>731</v>
      </c>
      <c r="L64" s="1314">
        <v>0</v>
      </c>
      <c r="M64" s="1304">
        <v>0</v>
      </c>
    </row>
    <row r="65" spans="1:13" s="300" customFormat="1" ht="14.9" customHeight="1" thickBot="1">
      <c r="A65" s="1916"/>
      <c r="B65" s="1916"/>
      <c r="C65" s="1270"/>
      <c r="D65" s="1270"/>
      <c r="E65" s="1270"/>
      <c r="F65" s="1270"/>
      <c r="G65" s="1270"/>
      <c r="H65" s="1270"/>
      <c r="I65" s="1270"/>
      <c r="K65" s="1318" t="s">
        <v>732</v>
      </c>
      <c r="L65" s="1316">
        <v>0</v>
      </c>
      <c r="M65" s="1317">
        <v>0</v>
      </c>
    </row>
    <row r="66" spans="1:13" s="300" customFormat="1" ht="14.9" customHeight="1" thickTop="1">
      <c r="A66" s="1916"/>
      <c r="B66" s="1916"/>
      <c r="C66" s="1270"/>
      <c r="D66" s="1270"/>
      <c r="E66" s="1270"/>
      <c r="F66" s="1270"/>
      <c r="G66" s="1270"/>
      <c r="H66" s="1270"/>
      <c r="I66" s="1270"/>
      <c r="K66" s="1322" t="s">
        <v>84</v>
      </c>
      <c r="L66" s="1320">
        <f>SUM(L37:L55)</f>
        <v>89434</v>
      </c>
      <c r="M66" s="1321">
        <f>SUM(M37:M55)</f>
        <v>89219</v>
      </c>
    </row>
    <row r="67" spans="1:13" s="300" customFormat="1" ht="14.9" customHeight="1">
      <c r="A67" s="1916"/>
      <c r="B67" s="1916"/>
      <c r="C67" s="1271"/>
      <c r="D67" s="1271"/>
      <c r="E67" s="1271"/>
      <c r="F67" s="1271"/>
      <c r="G67" s="1271"/>
      <c r="H67" s="1271"/>
      <c r="I67" s="1271"/>
    </row>
    <row r="68" spans="1:13" s="300" customFormat="1" ht="14.9" customHeight="1">
      <c r="A68" s="1916"/>
      <c r="B68" s="1916"/>
      <c r="C68" s="1271"/>
      <c r="D68" s="1271"/>
      <c r="E68" s="1271"/>
      <c r="F68" s="1271"/>
      <c r="G68" s="1271"/>
      <c r="H68" s="1271"/>
      <c r="I68" s="1271"/>
    </row>
    <row r="69" spans="1:13" s="300" customFormat="1" ht="14.9" customHeight="1">
      <c r="A69" s="1916"/>
      <c r="B69" s="1916"/>
      <c r="C69" s="1272"/>
      <c r="D69" s="1272"/>
      <c r="E69" s="1272"/>
      <c r="F69" s="1272"/>
      <c r="G69" s="1272"/>
      <c r="H69" s="1272"/>
      <c r="I69" s="1272"/>
    </row>
    <row r="70" spans="1:13" s="300" customFormat="1" ht="14.9" customHeight="1">
      <c r="A70" s="1916"/>
      <c r="B70" s="1916"/>
      <c r="C70" s="1272"/>
      <c r="D70" s="1272"/>
      <c r="E70" s="1272"/>
      <c r="F70" s="1272"/>
      <c r="G70" s="1272"/>
      <c r="H70" s="1272"/>
      <c r="I70" s="1272"/>
    </row>
    <row r="71" spans="1:13" s="300" customFormat="1" ht="14.9" customHeight="1">
      <c r="A71" s="1916"/>
      <c r="B71" s="1916"/>
      <c r="C71" s="1273"/>
      <c r="D71" s="1273"/>
      <c r="E71" s="1273"/>
      <c r="F71" s="1273"/>
      <c r="G71" s="1273"/>
      <c r="H71" s="1273"/>
      <c r="I71" s="1273"/>
    </row>
    <row r="72" spans="1:13" s="300" customFormat="1" ht="14.9" customHeight="1"/>
  </sheetData>
  <mergeCells count="26">
    <mergeCell ref="C30:I30"/>
    <mergeCell ref="C57:I57"/>
    <mergeCell ref="A68:B68"/>
    <mergeCell ref="A69:B69"/>
    <mergeCell ref="A70:B70"/>
    <mergeCell ref="A60:B60"/>
    <mergeCell ref="A61:B61"/>
    <mergeCell ref="A56:B56"/>
    <mergeCell ref="A57:B57"/>
    <mergeCell ref="A58:B58"/>
    <mergeCell ref="A41:B41"/>
    <mergeCell ref="A42:B42"/>
    <mergeCell ref="A43:B43"/>
    <mergeCell ref="A55:B55"/>
    <mergeCell ref="A48:B48"/>
    <mergeCell ref="A49:B49"/>
    <mergeCell ref="A50:B50"/>
    <mergeCell ref="A44:B44"/>
    <mergeCell ref="A46:B46"/>
    <mergeCell ref="A47:B47"/>
    <mergeCell ref="A71:B71"/>
    <mergeCell ref="A62:B62"/>
    <mergeCell ref="A64:B64"/>
    <mergeCell ref="A65:B65"/>
    <mergeCell ref="A66:B66"/>
    <mergeCell ref="A67:B67"/>
  </mergeCells>
  <phoneticPr fontId="5"/>
  <printOptions horizontalCentered="1"/>
  <pageMargins left="0.70866141732283472" right="0.70866141732283472" top="0.59055118110236227" bottom="0.59055118110236227" header="0.31496062992125984" footer="0.31496062992125984"/>
  <pageSetup paperSize="9"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1"/>
  <sheetViews>
    <sheetView view="pageBreakPreview" zoomScaleNormal="100" zoomScaleSheetLayoutView="100" workbookViewId="0">
      <selection activeCell="O42" sqref="O42"/>
    </sheetView>
  </sheetViews>
  <sheetFormatPr defaultColWidth="10.6328125" defaultRowHeight="14"/>
  <cols>
    <col min="1" max="1" width="9.08984375" style="171" customWidth="1"/>
    <col min="2" max="2" width="5.90625" style="171" bestFit="1" customWidth="1"/>
    <col min="3" max="15" width="5.36328125" style="171" customWidth="1"/>
    <col min="16" max="16" width="1.36328125" style="495" customWidth="1"/>
    <col min="17" max="17" width="9.08984375" style="495" customWidth="1"/>
    <col min="18" max="18" width="5.90625" style="495" bestFit="1" customWidth="1"/>
    <col min="19" max="31" width="5.36328125" style="495" customWidth="1"/>
    <col min="32" max="32" width="1.36328125" style="60" customWidth="1"/>
    <col min="33" max="33" width="15.36328125" style="60" bestFit="1" customWidth="1"/>
    <col min="34" max="39" width="10.6328125" style="60"/>
    <col min="40" max="42" width="8.26953125" style="60" customWidth="1"/>
    <col min="43" max="45" width="9.453125" style="60" bestFit="1" customWidth="1"/>
    <col min="46" max="54" width="8.26953125" style="60" customWidth="1"/>
    <col min="55" max="57" width="9.453125" style="60" bestFit="1" customWidth="1"/>
    <col min="58" max="66" width="8.26953125" style="60" customWidth="1"/>
    <col min="67" max="69" width="9.453125" style="60" bestFit="1" customWidth="1"/>
    <col min="70" max="78" width="8.26953125" style="60" customWidth="1"/>
    <col min="79" max="81" width="9.453125" style="60" bestFit="1" customWidth="1"/>
    <col min="82" max="90" width="8.26953125" style="60" customWidth="1"/>
    <col min="91" max="93" width="9.453125" style="60" bestFit="1" customWidth="1"/>
    <col min="94" max="264" width="10.6328125" style="60"/>
    <col min="265" max="265" width="9.08984375" style="60" customWidth="1"/>
    <col min="266" max="266" width="5.90625" style="60" bestFit="1" customWidth="1"/>
    <col min="267" max="279" width="5.36328125" style="60" customWidth="1"/>
    <col min="280" max="280" width="1.36328125" style="60" customWidth="1"/>
    <col min="281" max="520" width="10.6328125" style="60"/>
    <col min="521" max="521" width="9.08984375" style="60" customWidth="1"/>
    <col min="522" max="522" width="5.90625" style="60" bestFit="1" customWidth="1"/>
    <col min="523" max="535" width="5.36328125" style="60" customWidth="1"/>
    <col min="536" max="536" width="1.36328125" style="60" customWidth="1"/>
    <col min="537" max="776" width="10.6328125" style="60"/>
    <col min="777" max="777" width="9.08984375" style="60" customWidth="1"/>
    <col min="778" max="778" width="5.90625" style="60" bestFit="1" customWidth="1"/>
    <col min="779" max="791" width="5.36328125" style="60" customWidth="1"/>
    <col min="792" max="792" width="1.36328125" style="60" customWidth="1"/>
    <col min="793" max="1032" width="10.6328125" style="60"/>
    <col min="1033" max="1033" width="9.08984375" style="60" customWidth="1"/>
    <col min="1034" max="1034" width="5.90625" style="60" bestFit="1" customWidth="1"/>
    <col min="1035" max="1047" width="5.36328125" style="60" customWidth="1"/>
    <col min="1048" max="1048" width="1.36328125" style="60" customWidth="1"/>
    <col min="1049" max="1288" width="10.6328125" style="60"/>
    <col min="1289" max="1289" width="9.08984375" style="60" customWidth="1"/>
    <col min="1290" max="1290" width="5.90625" style="60" bestFit="1" customWidth="1"/>
    <col min="1291" max="1303" width="5.36328125" style="60" customWidth="1"/>
    <col min="1304" max="1304" width="1.36328125" style="60" customWidth="1"/>
    <col min="1305" max="1544" width="10.6328125" style="60"/>
    <col min="1545" max="1545" width="9.08984375" style="60" customWidth="1"/>
    <col min="1546" max="1546" width="5.90625" style="60" bestFit="1" customWidth="1"/>
    <col min="1547" max="1559" width="5.36328125" style="60" customWidth="1"/>
    <col min="1560" max="1560" width="1.36328125" style="60" customWidth="1"/>
    <col min="1561" max="1800" width="10.6328125" style="60"/>
    <col min="1801" max="1801" width="9.08984375" style="60" customWidth="1"/>
    <col min="1802" max="1802" width="5.90625" style="60" bestFit="1" customWidth="1"/>
    <col min="1803" max="1815" width="5.36328125" style="60" customWidth="1"/>
    <col min="1816" max="1816" width="1.36328125" style="60" customWidth="1"/>
    <col min="1817" max="2056" width="10.6328125" style="60"/>
    <col min="2057" max="2057" width="9.08984375" style="60" customWidth="1"/>
    <col min="2058" max="2058" width="5.90625" style="60" bestFit="1" customWidth="1"/>
    <col min="2059" max="2071" width="5.36328125" style="60" customWidth="1"/>
    <col min="2072" max="2072" width="1.36328125" style="60" customWidth="1"/>
    <col min="2073" max="2312" width="10.6328125" style="60"/>
    <col min="2313" max="2313" width="9.08984375" style="60" customWidth="1"/>
    <col min="2314" max="2314" width="5.90625" style="60" bestFit="1" customWidth="1"/>
    <col min="2315" max="2327" width="5.36328125" style="60" customWidth="1"/>
    <col min="2328" max="2328" width="1.36328125" style="60" customWidth="1"/>
    <col min="2329" max="2568" width="10.6328125" style="60"/>
    <col min="2569" max="2569" width="9.08984375" style="60" customWidth="1"/>
    <col min="2570" max="2570" width="5.90625" style="60" bestFit="1" customWidth="1"/>
    <col min="2571" max="2583" width="5.36328125" style="60" customWidth="1"/>
    <col min="2584" max="2584" width="1.36328125" style="60" customWidth="1"/>
    <col min="2585" max="2824" width="10.6328125" style="60"/>
    <col min="2825" max="2825" width="9.08984375" style="60" customWidth="1"/>
    <col min="2826" max="2826" width="5.90625" style="60" bestFit="1" customWidth="1"/>
    <col min="2827" max="2839" width="5.36328125" style="60" customWidth="1"/>
    <col min="2840" max="2840" width="1.36328125" style="60" customWidth="1"/>
    <col min="2841" max="3080" width="10.6328125" style="60"/>
    <col min="3081" max="3081" width="9.08984375" style="60" customWidth="1"/>
    <col min="3082" max="3082" width="5.90625" style="60" bestFit="1" customWidth="1"/>
    <col min="3083" max="3095" width="5.36328125" style="60" customWidth="1"/>
    <col min="3096" max="3096" width="1.36328125" style="60" customWidth="1"/>
    <col min="3097" max="3336" width="10.6328125" style="60"/>
    <col min="3337" max="3337" width="9.08984375" style="60" customWidth="1"/>
    <col min="3338" max="3338" width="5.90625" style="60" bestFit="1" customWidth="1"/>
    <col min="3339" max="3351" width="5.36328125" style="60" customWidth="1"/>
    <col min="3352" max="3352" width="1.36328125" style="60" customWidth="1"/>
    <col min="3353" max="3592" width="10.6328125" style="60"/>
    <col min="3593" max="3593" width="9.08984375" style="60" customWidth="1"/>
    <col min="3594" max="3594" width="5.90625" style="60" bestFit="1" customWidth="1"/>
    <col min="3595" max="3607" width="5.36328125" style="60" customWidth="1"/>
    <col min="3608" max="3608" width="1.36328125" style="60" customWidth="1"/>
    <col min="3609" max="3848" width="10.6328125" style="60"/>
    <col min="3849" max="3849" width="9.08984375" style="60" customWidth="1"/>
    <col min="3850" max="3850" width="5.90625" style="60" bestFit="1" customWidth="1"/>
    <col min="3851" max="3863" width="5.36328125" style="60" customWidth="1"/>
    <col min="3864" max="3864" width="1.36328125" style="60" customWidth="1"/>
    <col min="3865" max="4104" width="10.6328125" style="60"/>
    <col min="4105" max="4105" width="9.08984375" style="60" customWidth="1"/>
    <col min="4106" max="4106" width="5.90625" style="60" bestFit="1" customWidth="1"/>
    <col min="4107" max="4119" width="5.36328125" style="60" customWidth="1"/>
    <col min="4120" max="4120" width="1.36328125" style="60" customWidth="1"/>
    <col min="4121" max="4360" width="10.6328125" style="60"/>
    <col min="4361" max="4361" width="9.08984375" style="60" customWidth="1"/>
    <col min="4362" max="4362" width="5.90625" style="60" bestFit="1" customWidth="1"/>
    <col min="4363" max="4375" width="5.36328125" style="60" customWidth="1"/>
    <col min="4376" max="4376" width="1.36328125" style="60" customWidth="1"/>
    <col min="4377" max="4616" width="10.6328125" style="60"/>
    <col min="4617" max="4617" width="9.08984375" style="60" customWidth="1"/>
    <col min="4618" max="4618" width="5.90625" style="60" bestFit="1" customWidth="1"/>
    <col min="4619" max="4631" width="5.36328125" style="60" customWidth="1"/>
    <col min="4632" max="4632" width="1.36328125" style="60" customWidth="1"/>
    <col min="4633" max="4872" width="10.6328125" style="60"/>
    <col min="4873" max="4873" width="9.08984375" style="60" customWidth="1"/>
    <col min="4874" max="4874" width="5.90625" style="60" bestFit="1" customWidth="1"/>
    <col min="4875" max="4887" width="5.36328125" style="60" customWidth="1"/>
    <col min="4888" max="4888" width="1.36328125" style="60" customWidth="1"/>
    <col min="4889" max="5128" width="10.6328125" style="60"/>
    <col min="5129" max="5129" width="9.08984375" style="60" customWidth="1"/>
    <col min="5130" max="5130" width="5.90625" style="60" bestFit="1" customWidth="1"/>
    <col min="5131" max="5143" width="5.36328125" style="60" customWidth="1"/>
    <col min="5144" max="5144" width="1.36328125" style="60" customWidth="1"/>
    <col min="5145" max="5384" width="10.6328125" style="60"/>
    <col min="5385" max="5385" width="9.08984375" style="60" customWidth="1"/>
    <col min="5386" max="5386" width="5.90625" style="60" bestFit="1" customWidth="1"/>
    <col min="5387" max="5399" width="5.36328125" style="60" customWidth="1"/>
    <col min="5400" max="5400" width="1.36328125" style="60" customWidth="1"/>
    <col min="5401" max="5640" width="10.6328125" style="60"/>
    <col min="5641" max="5641" width="9.08984375" style="60" customWidth="1"/>
    <col min="5642" max="5642" width="5.90625" style="60" bestFit="1" customWidth="1"/>
    <col min="5643" max="5655" width="5.36328125" style="60" customWidth="1"/>
    <col min="5656" max="5656" width="1.36328125" style="60" customWidth="1"/>
    <col min="5657" max="5896" width="10.6328125" style="60"/>
    <col min="5897" max="5897" width="9.08984375" style="60" customWidth="1"/>
    <col min="5898" max="5898" width="5.90625" style="60" bestFit="1" customWidth="1"/>
    <col min="5899" max="5911" width="5.36328125" style="60" customWidth="1"/>
    <col min="5912" max="5912" width="1.36328125" style="60" customWidth="1"/>
    <col min="5913" max="6152" width="10.6328125" style="60"/>
    <col min="6153" max="6153" width="9.08984375" style="60" customWidth="1"/>
    <col min="6154" max="6154" width="5.90625" style="60" bestFit="1" customWidth="1"/>
    <col min="6155" max="6167" width="5.36328125" style="60" customWidth="1"/>
    <col min="6168" max="6168" width="1.36328125" style="60" customWidth="1"/>
    <col min="6169" max="6408" width="10.6328125" style="60"/>
    <col min="6409" max="6409" width="9.08984375" style="60" customWidth="1"/>
    <col min="6410" max="6410" width="5.90625" style="60" bestFit="1" customWidth="1"/>
    <col min="6411" max="6423" width="5.36328125" style="60" customWidth="1"/>
    <col min="6424" max="6424" width="1.36328125" style="60" customWidth="1"/>
    <col min="6425" max="6664" width="10.6328125" style="60"/>
    <col min="6665" max="6665" width="9.08984375" style="60" customWidth="1"/>
    <col min="6666" max="6666" width="5.90625" style="60" bestFit="1" customWidth="1"/>
    <col min="6667" max="6679" width="5.36328125" style="60" customWidth="1"/>
    <col min="6680" max="6680" width="1.36328125" style="60" customWidth="1"/>
    <col min="6681" max="6920" width="10.6328125" style="60"/>
    <col min="6921" max="6921" width="9.08984375" style="60" customWidth="1"/>
    <col min="6922" max="6922" width="5.90625" style="60" bestFit="1" customWidth="1"/>
    <col min="6923" max="6935" width="5.36328125" style="60" customWidth="1"/>
    <col min="6936" max="6936" width="1.36328125" style="60" customWidth="1"/>
    <col min="6937" max="7176" width="10.6328125" style="60"/>
    <col min="7177" max="7177" width="9.08984375" style="60" customWidth="1"/>
    <col min="7178" max="7178" width="5.90625" style="60" bestFit="1" customWidth="1"/>
    <col min="7179" max="7191" width="5.36328125" style="60" customWidth="1"/>
    <col min="7192" max="7192" width="1.36328125" style="60" customWidth="1"/>
    <col min="7193" max="7432" width="10.6328125" style="60"/>
    <col min="7433" max="7433" width="9.08984375" style="60" customWidth="1"/>
    <col min="7434" max="7434" width="5.90625" style="60" bestFit="1" customWidth="1"/>
    <col min="7435" max="7447" width="5.36328125" style="60" customWidth="1"/>
    <col min="7448" max="7448" width="1.36328125" style="60" customWidth="1"/>
    <col min="7449" max="7688" width="10.6328125" style="60"/>
    <col min="7689" max="7689" width="9.08984375" style="60" customWidth="1"/>
    <col min="7690" max="7690" width="5.90625" style="60" bestFit="1" customWidth="1"/>
    <col min="7691" max="7703" width="5.36328125" style="60" customWidth="1"/>
    <col min="7704" max="7704" width="1.36328125" style="60" customWidth="1"/>
    <col min="7705" max="7944" width="10.6328125" style="60"/>
    <col min="7945" max="7945" width="9.08984375" style="60" customWidth="1"/>
    <col min="7946" max="7946" width="5.90625" style="60" bestFit="1" customWidth="1"/>
    <col min="7947" max="7959" width="5.36328125" style="60" customWidth="1"/>
    <col min="7960" max="7960" width="1.36328125" style="60" customWidth="1"/>
    <col min="7961" max="8200" width="10.6328125" style="60"/>
    <col min="8201" max="8201" width="9.08984375" style="60" customWidth="1"/>
    <col min="8202" max="8202" width="5.90625" style="60" bestFit="1" customWidth="1"/>
    <col min="8203" max="8215" width="5.36328125" style="60" customWidth="1"/>
    <col min="8216" max="8216" width="1.36328125" style="60" customWidth="1"/>
    <col min="8217" max="8456" width="10.6328125" style="60"/>
    <col min="8457" max="8457" width="9.08984375" style="60" customWidth="1"/>
    <col min="8458" max="8458" width="5.90625" style="60" bestFit="1" customWidth="1"/>
    <col min="8459" max="8471" width="5.36328125" style="60" customWidth="1"/>
    <col min="8472" max="8472" width="1.36328125" style="60" customWidth="1"/>
    <col min="8473" max="8712" width="10.6328125" style="60"/>
    <col min="8713" max="8713" width="9.08984375" style="60" customWidth="1"/>
    <col min="8714" max="8714" width="5.90625" style="60" bestFit="1" customWidth="1"/>
    <col min="8715" max="8727" width="5.36328125" style="60" customWidth="1"/>
    <col min="8728" max="8728" width="1.36328125" style="60" customWidth="1"/>
    <col min="8729" max="8968" width="10.6328125" style="60"/>
    <col min="8969" max="8969" width="9.08984375" style="60" customWidth="1"/>
    <col min="8970" max="8970" width="5.90625" style="60" bestFit="1" customWidth="1"/>
    <col min="8971" max="8983" width="5.36328125" style="60" customWidth="1"/>
    <col min="8984" max="8984" width="1.36328125" style="60" customWidth="1"/>
    <col min="8985" max="9224" width="10.6328125" style="60"/>
    <col min="9225" max="9225" width="9.08984375" style="60" customWidth="1"/>
    <col min="9226" max="9226" width="5.90625" style="60" bestFit="1" customWidth="1"/>
    <col min="9227" max="9239" width="5.36328125" style="60" customWidth="1"/>
    <col min="9240" max="9240" width="1.36328125" style="60" customWidth="1"/>
    <col min="9241" max="9480" width="10.6328125" style="60"/>
    <col min="9481" max="9481" width="9.08984375" style="60" customWidth="1"/>
    <col min="9482" max="9482" width="5.90625" style="60" bestFit="1" customWidth="1"/>
    <col min="9483" max="9495" width="5.36328125" style="60" customWidth="1"/>
    <col min="9496" max="9496" width="1.36328125" style="60" customWidth="1"/>
    <col min="9497" max="9736" width="10.6328125" style="60"/>
    <col min="9737" max="9737" width="9.08984375" style="60" customWidth="1"/>
    <col min="9738" max="9738" width="5.90625" style="60" bestFit="1" customWidth="1"/>
    <col min="9739" max="9751" width="5.36328125" style="60" customWidth="1"/>
    <col min="9752" max="9752" width="1.36328125" style="60" customWidth="1"/>
    <col min="9753" max="9992" width="10.6328125" style="60"/>
    <col min="9993" max="9993" width="9.08984375" style="60" customWidth="1"/>
    <col min="9994" max="9994" width="5.90625" style="60" bestFit="1" customWidth="1"/>
    <col min="9995" max="10007" width="5.36328125" style="60" customWidth="1"/>
    <col min="10008" max="10008" width="1.36328125" style="60" customWidth="1"/>
    <col min="10009" max="10248" width="10.6328125" style="60"/>
    <col min="10249" max="10249" width="9.08984375" style="60" customWidth="1"/>
    <col min="10250" max="10250" width="5.90625" style="60" bestFit="1" customWidth="1"/>
    <col min="10251" max="10263" width="5.36328125" style="60" customWidth="1"/>
    <col min="10264" max="10264" width="1.36328125" style="60" customWidth="1"/>
    <col min="10265" max="10504" width="10.6328125" style="60"/>
    <col min="10505" max="10505" width="9.08984375" style="60" customWidth="1"/>
    <col min="10506" max="10506" width="5.90625" style="60" bestFit="1" customWidth="1"/>
    <col min="10507" max="10519" width="5.36328125" style="60" customWidth="1"/>
    <col min="10520" max="10520" width="1.36328125" style="60" customWidth="1"/>
    <col min="10521" max="10760" width="10.6328125" style="60"/>
    <col min="10761" max="10761" width="9.08984375" style="60" customWidth="1"/>
    <col min="10762" max="10762" width="5.90625" style="60" bestFit="1" customWidth="1"/>
    <col min="10763" max="10775" width="5.36328125" style="60" customWidth="1"/>
    <col min="10776" max="10776" width="1.36328125" style="60" customWidth="1"/>
    <col min="10777" max="11016" width="10.6328125" style="60"/>
    <col min="11017" max="11017" width="9.08984375" style="60" customWidth="1"/>
    <col min="11018" max="11018" width="5.90625" style="60" bestFit="1" customWidth="1"/>
    <col min="11019" max="11031" width="5.36328125" style="60" customWidth="1"/>
    <col min="11032" max="11032" width="1.36328125" style="60" customWidth="1"/>
    <col min="11033" max="11272" width="10.6328125" style="60"/>
    <col min="11273" max="11273" width="9.08984375" style="60" customWidth="1"/>
    <col min="11274" max="11274" width="5.90625" style="60" bestFit="1" customWidth="1"/>
    <col min="11275" max="11287" width="5.36328125" style="60" customWidth="1"/>
    <col min="11288" max="11288" width="1.36328125" style="60" customWidth="1"/>
    <col min="11289" max="11528" width="10.6328125" style="60"/>
    <col min="11529" max="11529" width="9.08984375" style="60" customWidth="1"/>
    <col min="11530" max="11530" width="5.90625" style="60" bestFit="1" customWidth="1"/>
    <col min="11531" max="11543" width="5.36328125" style="60" customWidth="1"/>
    <col min="11544" max="11544" width="1.36328125" style="60" customWidth="1"/>
    <col min="11545" max="11784" width="10.6328125" style="60"/>
    <col min="11785" max="11785" width="9.08984375" style="60" customWidth="1"/>
    <col min="11786" max="11786" width="5.90625" style="60" bestFit="1" customWidth="1"/>
    <col min="11787" max="11799" width="5.36328125" style="60" customWidth="1"/>
    <col min="11800" max="11800" width="1.36328125" style="60" customWidth="1"/>
    <col min="11801" max="12040" width="10.6328125" style="60"/>
    <col min="12041" max="12041" width="9.08984375" style="60" customWidth="1"/>
    <col min="12042" max="12042" width="5.90625" style="60" bestFit="1" customWidth="1"/>
    <col min="12043" max="12055" width="5.36328125" style="60" customWidth="1"/>
    <col min="12056" max="12056" width="1.36328125" style="60" customWidth="1"/>
    <col min="12057" max="12296" width="10.6328125" style="60"/>
    <col min="12297" max="12297" width="9.08984375" style="60" customWidth="1"/>
    <col min="12298" max="12298" width="5.90625" style="60" bestFit="1" customWidth="1"/>
    <col min="12299" max="12311" width="5.36328125" style="60" customWidth="1"/>
    <col min="12312" max="12312" width="1.36328125" style="60" customWidth="1"/>
    <col min="12313" max="12552" width="10.6328125" style="60"/>
    <col min="12553" max="12553" width="9.08984375" style="60" customWidth="1"/>
    <col min="12554" max="12554" width="5.90625" style="60" bestFit="1" customWidth="1"/>
    <col min="12555" max="12567" width="5.36328125" style="60" customWidth="1"/>
    <col min="12568" max="12568" width="1.36328125" style="60" customWidth="1"/>
    <col min="12569" max="12808" width="10.6328125" style="60"/>
    <col min="12809" max="12809" width="9.08984375" style="60" customWidth="1"/>
    <col min="12810" max="12810" width="5.90625" style="60" bestFit="1" customWidth="1"/>
    <col min="12811" max="12823" width="5.36328125" style="60" customWidth="1"/>
    <col min="12824" max="12824" width="1.36328125" style="60" customWidth="1"/>
    <col min="12825" max="13064" width="10.6328125" style="60"/>
    <col min="13065" max="13065" width="9.08984375" style="60" customWidth="1"/>
    <col min="13066" max="13066" width="5.90625" style="60" bestFit="1" customWidth="1"/>
    <col min="13067" max="13079" width="5.36328125" style="60" customWidth="1"/>
    <col min="13080" max="13080" width="1.36328125" style="60" customWidth="1"/>
    <col min="13081" max="13320" width="10.6328125" style="60"/>
    <col min="13321" max="13321" width="9.08984375" style="60" customWidth="1"/>
    <col min="13322" max="13322" width="5.90625" style="60" bestFit="1" customWidth="1"/>
    <col min="13323" max="13335" width="5.36328125" style="60" customWidth="1"/>
    <col min="13336" max="13336" width="1.36328125" style="60" customWidth="1"/>
    <col min="13337" max="13576" width="10.6328125" style="60"/>
    <col min="13577" max="13577" width="9.08984375" style="60" customWidth="1"/>
    <col min="13578" max="13578" width="5.90625" style="60" bestFit="1" customWidth="1"/>
    <col min="13579" max="13591" width="5.36328125" style="60" customWidth="1"/>
    <col min="13592" max="13592" width="1.36328125" style="60" customWidth="1"/>
    <col min="13593" max="13832" width="10.6328125" style="60"/>
    <col min="13833" max="13833" width="9.08984375" style="60" customWidth="1"/>
    <col min="13834" max="13834" width="5.90625" style="60" bestFit="1" customWidth="1"/>
    <col min="13835" max="13847" width="5.36328125" style="60" customWidth="1"/>
    <col min="13848" max="13848" width="1.36328125" style="60" customWidth="1"/>
    <col min="13849" max="14088" width="10.6328125" style="60"/>
    <col min="14089" max="14089" width="9.08984375" style="60" customWidth="1"/>
    <col min="14090" max="14090" width="5.90625" style="60" bestFit="1" customWidth="1"/>
    <col min="14091" max="14103" width="5.36328125" style="60" customWidth="1"/>
    <col min="14104" max="14104" width="1.36328125" style="60" customWidth="1"/>
    <col min="14105" max="14344" width="10.6328125" style="60"/>
    <col min="14345" max="14345" width="9.08984375" style="60" customWidth="1"/>
    <col min="14346" max="14346" width="5.90625" style="60" bestFit="1" customWidth="1"/>
    <col min="14347" max="14359" width="5.36328125" style="60" customWidth="1"/>
    <col min="14360" max="14360" width="1.36328125" style="60" customWidth="1"/>
    <col min="14361" max="14600" width="10.6328125" style="60"/>
    <col min="14601" max="14601" width="9.08984375" style="60" customWidth="1"/>
    <col min="14602" max="14602" width="5.90625" style="60" bestFit="1" customWidth="1"/>
    <col min="14603" max="14615" width="5.36328125" style="60" customWidth="1"/>
    <col min="14616" max="14616" width="1.36328125" style="60" customWidth="1"/>
    <col min="14617" max="14856" width="10.6328125" style="60"/>
    <col min="14857" max="14857" width="9.08984375" style="60" customWidth="1"/>
    <col min="14858" max="14858" width="5.90625" style="60" bestFit="1" customWidth="1"/>
    <col min="14859" max="14871" width="5.36328125" style="60" customWidth="1"/>
    <col min="14872" max="14872" width="1.36328125" style="60" customWidth="1"/>
    <col min="14873" max="15112" width="10.6328125" style="60"/>
    <col min="15113" max="15113" width="9.08984375" style="60" customWidth="1"/>
    <col min="15114" max="15114" width="5.90625" style="60" bestFit="1" customWidth="1"/>
    <col min="15115" max="15127" width="5.36328125" style="60" customWidth="1"/>
    <col min="15128" max="15128" width="1.36328125" style="60" customWidth="1"/>
    <col min="15129" max="15368" width="10.6328125" style="60"/>
    <col min="15369" max="15369" width="9.08984375" style="60" customWidth="1"/>
    <col min="15370" max="15370" width="5.90625" style="60" bestFit="1" customWidth="1"/>
    <col min="15371" max="15383" width="5.36328125" style="60" customWidth="1"/>
    <col min="15384" max="15384" width="1.36328125" style="60" customWidth="1"/>
    <col min="15385" max="15624" width="10.6328125" style="60"/>
    <col min="15625" max="15625" width="9.08984375" style="60" customWidth="1"/>
    <col min="15626" max="15626" width="5.90625" style="60" bestFit="1" customWidth="1"/>
    <col min="15627" max="15639" width="5.36328125" style="60" customWidth="1"/>
    <col min="15640" max="15640" width="1.36328125" style="60" customWidth="1"/>
    <col min="15641" max="15880" width="10.6328125" style="60"/>
    <col min="15881" max="15881" width="9.08984375" style="60" customWidth="1"/>
    <col min="15882" max="15882" width="5.90625" style="60" bestFit="1" customWidth="1"/>
    <col min="15883" max="15895" width="5.36328125" style="60" customWidth="1"/>
    <col min="15896" max="15896" width="1.36328125" style="60" customWidth="1"/>
    <col min="15897" max="16136" width="10.6328125" style="60"/>
    <col min="16137" max="16137" width="9.08984375" style="60" customWidth="1"/>
    <col min="16138" max="16138" width="5.90625" style="60" bestFit="1" customWidth="1"/>
    <col min="16139" max="16151" width="5.36328125" style="60" customWidth="1"/>
    <col min="16152" max="16152" width="1.36328125" style="60" customWidth="1"/>
    <col min="16153" max="16384" width="10.6328125" style="60"/>
  </cols>
  <sheetData>
    <row r="1" spans="1:40" s="100" customFormat="1" ht="18.75" customHeight="1">
      <c r="A1" s="560"/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1152"/>
      <c r="Q1" s="524" t="s">
        <v>620</v>
      </c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</row>
    <row r="2" spans="1:40" s="470" customFormat="1" ht="14.5" thickBot="1">
      <c r="A2" s="493"/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1155"/>
      <c r="N2" s="172"/>
      <c r="O2" s="172"/>
      <c r="P2" s="1152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1139"/>
      <c r="AD2" s="1135" t="s">
        <v>621</v>
      </c>
      <c r="AE2" s="1135"/>
      <c r="AF2" s="100"/>
    </row>
    <row r="3" spans="1:40" s="1113" customFormat="1" ht="26.25" customHeight="1">
      <c r="A3" s="1137"/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1112"/>
      <c r="Q3" s="1111" t="s">
        <v>622</v>
      </c>
      <c r="R3" s="1140" t="s">
        <v>623</v>
      </c>
      <c r="S3" s="1141"/>
      <c r="T3" s="1141" t="s">
        <v>624</v>
      </c>
      <c r="U3" s="1141"/>
      <c r="V3" s="1141" t="s">
        <v>625</v>
      </c>
      <c r="W3" s="1141"/>
      <c r="X3" s="1141" t="s">
        <v>626</v>
      </c>
      <c r="Y3" s="1141"/>
      <c r="Z3" s="1141" t="s">
        <v>627</v>
      </c>
      <c r="AA3" s="1141"/>
      <c r="AB3" s="1141" t="s">
        <v>628</v>
      </c>
      <c r="AC3" s="1141"/>
      <c r="AD3" s="1141" t="s">
        <v>629</v>
      </c>
      <c r="AE3" s="1142"/>
      <c r="AF3" s="1112"/>
    </row>
    <row r="4" spans="1:40" s="65" customFormat="1" ht="18" customHeight="1" thickBot="1">
      <c r="A4" s="1153"/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495"/>
      <c r="Q4" s="1153"/>
      <c r="R4" s="1114" t="s">
        <v>630</v>
      </c>
      <c r="S4" s="1115" t="s">
        <v>631</v>
      </c>
      <c r="T4" s="1115" t="s">
        <v>630</v>
      </c>
      <c r="U4" s="1115" t="s">
        <v>631</v>
      </c>
      <c r="V4" s="1115" t="s">
        <v>630</v>
      </c>
      <c r="W4" s="1115" t="s">
        <v>631</v>
      </c>
      <c r="X4" s="1115" t="s">
        <v>630</v>
      </c>
      <c r="Y4" s="1115" t="s">
        <v>631</v>
      </c>
      <c r="Z4" s="1115" t="s">
        <v>630</v>
      </c>
      <c r="AA4" s="1115" t="s">
        <v>631</v>
      </c>
      <c r="AB4" s="1115" t="s">
        <v>630</v>
      </c>
      <c r="AC4" s="1115" t="s">
        <v>631</v>
      </c>
      <c r="AD4" s="1115" t="s">
        <v>630</v>
      </c>
      <c r="AE4" s="1116" t="s">
        <v>631</v>
      </c>
      <c r="AF4" s="60"/>
    </row>
    <row r="5" spans="1:40" s="65" customFormat="1" ht="18" customHeight="1">
      <c r="A5" s="563"/>
      <c r="B5" s="564"/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  <c r="O5" s="564"/>
      <c r="P5" s="495"/>
      <c r="Q5" s="526" t="s">
        <v>632</v>
      </c>
      <c r="R5" s="538" t="s">
        <v>633</v>
      </c>
      <c r="S5" s="539" t="s">
        <v>633</v>
      </c>
      <c r="T5" s="539" t="s">
        <v>633</v>
      </c>
      <c r="U5" s="539" t="s">
        <v>633</v>
      </c>
      <c r="V5" s="539" t="s">
        <v>633</v>
      </c>
      <c r="W5" s="539" t="s">
        <v>633</v>
      </c>
      <c r="X5" s="539" t="s">
        <v>633</v>
      </c>
      <c r="Y5" s="539" t="s">
        <v>633</v>
      </c>
      <c r="Z5" s="539" t="s">
        <v>633</v>
      </c>
      <c r="AA5" s="539" t="s">
        <v>633</v>
      </c>
      <c r="AB5" s="539" t="s">
        <v>633</v>
      </c>
      <c r="AC5" s="539" t="s">
        <v>633</v>
      </c>
      <c r="AD5" s="539" t="s">
        <v>633</v>
      </c>
      <c r="AE5" s="527" t="s">
        <v>633</v>
      </c>
      <c r="AF5" s="60"/>
      <c r="AG5" s="526" t="s">
        <v>632</v>
      </c>
      <c r="AH5" s="1141" t="s">
        <v>624</v>
      </c>
      <c r="AI5" s="1141" t="s">
        <v>625</v>
      </c>
      <c r="AJ5" s="1141" t="s">
        <v>626</v>
      </c>
      <c r="AK5" s="1141" t="s">
        <v>627</v>
      </c>
      <c r="AL5" s="1141" t="s">
        <v>628</v>
      </c>
      <c r="AM5" s="1141" t="s">
        <v>629</v>
      </c>
      <c r="AN5" s="65" t="s">
        <v>913</v>
      </c>
    </row>
    <row r="6" spans="1:40" s="65" customFormat="1" ht="23.15" customHeight="1">
      <c r="A6" s="1156"/>
      <c r="B6" s="1118"/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  <c r="N6" s="1118"/>
      <c r="O6" s="1118"/>
      <c r="P6" s="495"/>
      <c r="Q6" s="1410" t="s">
        <v>297</v>
      </c>
      <c r="R6" s="1411">
        <v>1154</v>
      </c>
      <c r="S6" s="1411">
        <v>394</v>
      </c>
      <c r="T6" s="1411">
        <v>6</v>
      </c>
      <c r="U6" s="1411">
        <v>6</v>
      </c>
      <c r="V6" s="1411">
        <v>50</v>
      </c>
      <c r="W6" s="1411">
        <v>43</v>
      </c>
      <c r="X6" s="1411">
        <v>789</v>
      </c>
      <c r="Y6" s="1411">
        <v>257</v>
      </c>
      <c r="Z6" s="1411">
        <v>84</v>
      </c>
      <c r="AA6" s="1411">
        <v>20</v>
      </c>
      <c r="AB6" s="1411">
        <v>5</v>
      </c>
      <c r="AC6" s="1411">
        <v>4</v>
      </c>
      <c r="AD6" s="1411">
        <v>220</v>
      </c>
      <c r="AE6" s="1411">
        <v>64</v>
      </c>
      <c r="AF6" s="60"/>
      <c r="AG6" s="1117" t="str">
        <f>Q6</f>
        <v>2016(平28)</v>
      </c>
      <c r="AH6" s="1118">
        <f>T6</f>
        <v>6</v>
      </c>
      <c r="AI6" s="1118">
        <f>V6</f>
        <v>50</v>
      </c>
      <c r="AJ6" s="1118">
        <f>X6</f>
        <v>789</v>
      </c>
      <c r="AK6" s="1118">
        <f>Z6</f>
        <v>84</v>
      </c>
      <c r="AL6" s="1118">
        <f>AB6</f>
        <v>5</v>
      </c>
      <c r="AM6" s="1118">
        <f>AD6</f>
        <v>220</v>
      </c>
      <c r="AN6" s="1677">
        <f>SUM(AH6:AM6)</f>
        <v>1154</v>
      </c>
    </row>
    <row r="7" spans="1:40" s="65" customFormat="1" ht="23.15" customHeight="1">
      <c r="A7" s="1156"/>
      <c r="B7" s="1118"/>
      <c r="C7" s="1118"/>
      <c r="D7" s="1118"/>
      <c r="E7" s="1118"/>
      <c r="F7" s="1118"/>
      <c r="G7" s="1118"/>
      <c r="H7" s="1118"/>
      <c r="I7" s="1118"/>
      <c r="J7" s="1118"/>
      <c r="K7" s="1118"/>
      <c r="L7" s="1118"/>
      <c r="M7" s="1118"/>
      <c r="N7" s="1118"/>
      <c r="O7" s="1118"/>
      <c r="P7" s="495"/>
      <c r="Q7" s="1410" t="s">
        <v>752</v>
      </c>
      <c r="R7" s="1411">
        <v>1022</v>
      </c>
      <c r="S7" s="1411">
        <v>326</v>
      </c>
      <c r="T7" s="1411">
        <v>6</v>
      </c>
      <c r="U7" s="1411">
        <v>3</v>
      </c>
      <c r="V7" s="1411">
        <v>46</v>
      </c>
      <c r="W7" s="1411">
        <v>30</v>
      </c>
      <c r="X7" s="1411">
        <v>682</v>
      </c>
      <c r="Y7" s="1411">
        <v>220</v>
      </c>
      <c r="Z7" s="1411">
        <v>128</v>
      </c>
      <c r="AA7" s="1411">
        <v>21</v>
      </c>
      <c r="AB7" s="1411">
        <v>12</v>
      </c>
      <c r="AC7" s="1411">
        <v>9</v>
      </c>
      <c r="AD7" s="1411">
        <v>148</v>
      </c>
      <c r="AE7" s="1411">
        <v>43</v>
      </c>
      <c r="AF7" s="60"/>
      <c r="AG7" s="1117" t="str">
        <f>Q7</f>
        <v>2017(平29)</v>
      </c>
      <c r="AH7" s="1118">
        <f>T7</f>
        <v>6</v>
      </c>
      <c r="AI7" s="1118">
        <f>V7</f>
        <v>46</v>
      </c>
      <c r="AJ7" s="1118">
        <f>X7</f>
        <v>682</v>
      </c>
      <c r="AK7" s="1118">
        <f>Z7</f>
        <v>128</v>
      </c>
      <c r="AL7" s="1118">
        <f>AB7</f>
        <v>12</v>
      </c>
      <c r="AM7" s="1118">
        <f>AD7</f>
        <v>148</v>
      </c>
      <c r="AN7" s="1677">
        <f t="shared" ref="AN7:AN10" si="0">SUM(AH7:AM7)</f>
        <v>1022</v>
      </c>
    </row>
    <row r="8" spans="1:40" s="65" customFormat="1" ht="23.15" customHeight="1">
      <c r="A8" s="1156"/>
      <c r="B8" s="1118"/>
      <c r="C8" s="1118"/>
      <c r="D8" s="1118"/>
      <c r="E8" s="1118"/>
      <c r="F8" s="1118"/>
      <c r="G8" s="1118"/>
      <c r="H8" s="1118"/>
      <c r="I8" s="1118"/>
      <c r="J8" s="1118"/>
      <c r="K8" s="1118"/>
      <c r="L8" s="1118"/>
      <c r="M8" s="1118"/>
      <c r="N8" s="1118"/>
      <c r="O8" s="1118"/>
      <c r="P8" s="495"/>
      <c r="Q8" s="1410" t="s">
        <v>845</v>
      </c>
      <c r="R8" s="1411">
        <v>844</v>
      </c>
      <c r="S8" s="1411">
        <v>378</v>
      </c>
      <c r="T8" s="1411">
        <v>5</v>
      </c>
      <c r="U8" s="1411">
        <v>7</v>
      </c>
      <c r="V8" s="1411">
        <v>48</v>
      </c>
      <c r="W8" s="1411">
        <v>42</v>
      </c>
      <c r="X8" s="1411">
        <v>545</v>
      </c>
      <c r="Y8" s="1411">
        <v>246</v>
      </c>
      <c r="Z8" s="1411">
        <v>62</v>
      </c>
      <c r="AA8" s="1411">
        <v>22</v>
      </c>
      <c r="AB8" s="1411">
        <v>11</v>
      </c>
      <c r="AC8" s="1411">
        <v>4</v>
      </c>
      <c r="AD8" s="1411">
        <v>173</v>
      </c>
      <c r="AE8" s="1411">
        <v>57</v>
      </c>
      <c r="AF8" s="60"/>
      <c r="AG8" s="1117" t="str">
        <f>Q8</f>
        <v>2018(平30)</v>
      </c>
      <c r="AH8" s="1118">
        <f>T8</f>
        <v>5</v>
      </c>
      <c r="AI8" s="1118">
        <f>V8</f>
        <v>48</v>
      </c>
      <c r="AJ8" s="1118">
        <f>X8</f>
        <v>545</v>
      </c>
      <c r="AK8" s="1118">
        <f>Z8</f>
        <v>62</v>
      </c>
      <c r="AL8" s="1118">
        <f>AB8</f>
        <v>11</v>
      </c>
      <c r="AM8" s="1118">
        <f>AD8</f>
        <v>173</v>
      </c>
      <c r="AN8" s="1677">
        <f t="shared" si="0"/>
        <v>844</v>
      </c>
    </row>
    <row r="9" spans="1:40" s="65" customFormat="1" ht="23.15" customHeight="1">
      <c r="A9" s="1156"/>
      <c r="B9" s="1118"/>
      <c r="C9" s="1118"/>
      <c r="D9" s="1118"/>
      <c r="E9" s="1118"/>
      <c r="F9" s="1118"/>
      <c r="G9" s="1118"/>
      <c r="H9" s="1118"/>
      <c r="I9" s="1118"/>
      <c r="J9" s="1118"/>
      <c r="K9" s="1118"/>
      <c r="L9" s="1118"/>
      <c r="M9" s="1118"/>
      <c r="N9" s="1118"/>
      <c r="O9" s="1118"/>
      <c r="P9" s="495"/>
      <c r="Q9" s="1410" t="s">
        <v>820</v>
      </c>
      <c r="R9" s="1411">
        <v>804</v>
      </c>
      <c r="S9" s="1411">
        <v>283</v>
      </c>
      <c r="T9" s="1411">
        <v>2</v>
      </c>
      <c r="U9" s="1411">
        <v>1</v>
      </c>
      <c r="V9" s="1411">
        <v>40</v>
      </c>
      <c r="W9" s="1411">
        <v>39</v>
      </c>
      <c r="X9" s="1411">
        <v>546</v>
      </c>
      <c r="Y9" s="1411">
        <v>174</v>
      </c>
      <c r="Z9" s="1411">
        <v>65</v>
      </c>
      <c r="AA9" s="1411">
        <v>16</v>
      </c>
      <c r="AB9" s="1411">
        <v>11</v>
      </c>
      <c r="AC9" s="1411">
        <v>11</v>
      </c>
      <c r="AD9" s="1411">
        <v>140</v>
      </c>
      <c r="AE9" s="1411">
        <v>42</v>
      </c>
      <c r="AF9" s="60"/>
      <c r="AG9" s="1117" t="str">
        <f>Q9</f>
        <v>2019(令元)</v>
      </c>
      <c r="AH9" s="1118">
        <f>T9</f>
        <v>2</v>
      </c>
      <c r="AI9" s="1118">
        <f>V9</f>
        <v>40</v>
      </c>
      <c r="AJ9" s="1118">
        <f>X9</f>
        <v>546</v>
      </c>
      <c r="AK9" s="1118">
        <f>Z9</f>
        <v>65</v>
      </c>
      <c r="AL9" s="1118">
        <f>AB9</f>
        <v>11</v>
      </c>
      <c r="AM9" s="1118">
        <f>AD9</f>
        <v>140</v>
      </c>
      <c r="AN9" s="1677">
        <f t="shared" si="0"/>
        <v>804</v>
      </c>
    </row>
    <row r="10" spans="1:40" s="470" customFormat="1" ht="23.15" customHeight="1" thickBot="1">
      <c r="A10" s="1138"/>
      <c r="B10" s="1119"/>
      <c r="C10" s="1119"/>
      <c r="D10" s="1119"/>
      <c r="E10" s="1119"/>
      <c r="F10" s="1119"/>
      <c r="G10" s="1119"/>
      <c r="H10" s="1119"/>
      <c r="I10" s="1119"/>
      <c r="J10" s="1119"/>
      <c r="K10" s="1119"/>
      <c r="L10" s="1119"/>
      <c r="M10" s="1119"/>
      <c r="N10" s="1119"/>
      <c r="O10" s="1119"/>
      <c r="P10" s="495"/>
      <c r="Q10" s="1412" t="s">
        <v>882</v>
      </c>
      <c r="R10" s="1413">
        <v>695</v>
      </c>
      <c r="S10" s="1413">
        <v>291</v>
      </c>
      <c r="T10" s="1413">
        <v>3</v>
      </c>
      <c r="U10" s="1413">
        <v>2</v>
      </c>
      <c r="V10" s="1413">
        <v>45</v>
      </c>
      <c r="W10" s="1413">
        <v>39</v>
      </c>
      <c r="X10" s="1413">
        <v>438</v>
      </c>
      <c r="Y10" s="1413">
        <v>169</v>
      </c>
      <c r="Z10" s="1413">
        <v>57</v>
      </c>
      <c r="AA10" s="1413">
        <v>24</v>
      </c>
      <c r="AB10" s="1413">
        <v>11</v>
      </c>
      <c r="AC10" s="1413">
        <v>8</v>
      </c>
      <c r="AD10" s="1413">
        <v>141</v>
      </c>
      <c r="AE10" s="1413">
        <v>49</v>
      </c>
      <c r="AF10" s="60"/>
      <c r="AG10" s="1414" t="str">
        <f>Q10</f>
        <v>2020(令2)</v>
      </c>
      <c r="AH10" s="1119">
        <f>T10</f>
        <v>3</v>
      </c>
      <c r="AI10" s="1119">
        <f>V10</f>
        <v>45</v>
      </c>
      <c r="AJ10" s="1119">
        <f>X10</f>
        <v>438</v>
      </c>
      <c r="AK10" s="1119">
        <f>Z10</f>
        <v>57</v>
      </c>
      <c r="AL10" s="1119">
        <f>AB10</f>
        <v>11</v>
      </c>
      <c r="AM10" s="1119">
        <f>AD10</f>
        <v>141</v>
      </c>
      <c r="AN10" s="1677">
        <f t="shared" si="0"/>
        <v>695</v>
      </c>
    </row>
    <row r="11" spans="1:40" s="1124" customFormat="1" ht="13.5" customHeight="1">
      <c r="A11" s="1136"/>
      <c r="B11" s="1136"/>
      <c r="C11" s="1136"/>
      <c r="D11" s="1136"/>
      <c r="E11" s="1136"/>
      <c r="F11" s="1136"/>
      <c r="G11" s="1136"/>
      <c r="H11" s="1125"/>
      <c r="I11" s="1125"/>
      <c r="J11" s="1125"/>
      <c r="K11" s="1125"/>
      <c r="L11" s="1125"/>
      <c r="M11" s="1126"/>
      <c r="N11" s="1157"/>
      <c r="O11" s="172"/>
      <c r="P11" s="1152"/>
      <c r="Q11" s="1143" t="s">
        <v>634</v>
      </c>
      <c r="R11" s="1143"/>
      <c r="S11" s="1143"/>
      <c r="T11" s="1143"/>
      <c r="U11" s="1143"/>
      <c r="V11" s="1143"/>
      <c r="W11" s="1143"/>
      <c r="X11" s="1120"/>
      <c r="Y11" s="1120"/>
      <c r="Z11" s="1120"/>
      <c r="AA11" s="1120"/>
      <c r="AB11" s="1120"/>
      <c r="AC11" s="1121"/>
      <c r="AD11" s="1122"/>
      <c r="AE11" s="1123" t="s">
        <v>635</v>
      </c>
      <c r="AF11" s="100"/>
    </row>
    <row r="12" spans="1:40" s="1124" customFormat="1" ht="13.5" customHeight="1">
      <c r="A12" s="1136"/>
      <c r="B12" s="1136"/>
      <c r="C12" s="1136"/>
      <c r="D12" s="1136"/>
      <c r="E12" s="1136"/>
      <c r="F12" s="1136"/>
      <c r="G12" s="1136"/>
      <c r="H12" s="1125"/>
      <c r="I12" s="1125"/>
      <c r="J12" s="1125"/>
      <c r="K12" s="1125"/>
      <c r="L12" s="1125"/>
      <c r="M12" s="1126"/>
      <c r="N12" s="1126"/>
      <c r="O12" s="469"/>
      <c r="P12" s="1127"/>
      <c r="Q12" s="1136" t="s">
        <v>636</v>
      </c>
      <c r="R12" s="1136"/>
      <c r="S12" s="1136"/>
      <c r="T12" s="1136"/>
      <c r="U12" s="1136"/>
      <c r="V12" s="1136"/>
      <c r="W12" s="1136"/>
      <c r="X12" s="1125"/>
      <c r="Y12" s="1125"/>
      <c r="Z12" s="1125"/>
      <c r="AA12" s="1125"/>
      <c r="AB12" s="1125"/>
      <c r="AC12" s="1126"/>
      <c r="AD12" s="1126"/>
      <c r="AE12" s="469"/>
      <c r="AF12" s="1127"/>
    </row>
    <row r="13" spans="1:40" s="100" customFormat="1" ht="24" customHeight="1">
      <c r="A13" s="1158"/>
      <c r="B13" s="1158"/>
      <c r="C13" s="1158"/>
      <c r="D13" s="1158"/>
      <c r="E13" s="1158"/>
      <c r="F13" s="1158"/>
      <c r="G13" s="1158"/>
      <c r="H13" s="1158"/>
      <c r="I13" s="1158"/>
      <c r="J13" s="1158"/>
      <c r="K13" s="1158"/>
      <c r="L13" s="1158"/>
      <c r="M13" s="1158"/>
      <c r="N13" s="1158"/>
      <c r="O13" s="1158"/>
      <c r="P13" s="1127"/>
      <c r="Q13" s="1152"/>
      <c r="R13" s="1152"/>
      <c r="S13" s="1152"/>
      <c r="T13" s="1152"/>
      <c r="U13" s="1152"/>
      <c r="V13" s="1152"/>
      <c r="W13" s="1152"/>
      <c r="X13" s="1152"/>
      <c r="Y13" s="1152"/>
      <c r="Z13" s="1152"/>
      <c r="AA13" s="1152"/>
      <c r="AB13" s="1152"/>
      <c r="AC13" s="1152"/>
      <c r="AD13" s="1152"/>
      <c r="AE13" s="1152"/>
      <c r="AF13" s="1127"/>
    </row>
    <row r="14" spans="1:40" s="100" customFormat="1" ht="18.75" customHeight="1">
      <c r="A14" s="497"/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1152"/>
      <c r="Q14" s="457" t="s">
        <v>637</v>
      </c>
      <c r="R14" s="457"/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</row>
    <row r="15" spans="1:40" s="470" customFormat="1" ht="15" customHeight="1" thickBot="1">
      <c r="A15" s="493"/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172"/>
      <c r="N15" s="172"/>
      <c r="O15" s="172"/>
      <c r="P15" s="1152"/>
      <c r="Q15" s="496"/>
      <c r="R15" s="496"/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1135" t="s">
        <v>638</v>
      </c>
      <c r="AD15" s="1135"/>
      <c r="AE15" s="1135"/>
      <c r="AF15" s="100"/>
    </row>
    <row r="16" spans="1:40" s="65" customFormat="1" ht="18" customHeight="1">
      <c r="A16" s="472"/>
      <c r="B16" s="1159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96"/>
      <c r="Q16" s="1144" t="s">
        <v>639</v>
      </c>
      <c r="R16" s="1128" t="s">
        <v>640</v>
      </c>
      <c r="S16" s="1145">
        <v>1</v>
      </c>
      <c r="T16" s="1146">
        <v>2</v>
      </c>
      <c r="U16" s="1146">
        <v>3</v>
      </c>
      <c r="V16" s="1146">
        <v>4</v>
      </c>
      <c r="W16" s="1146">
        <v>5</v>
      </c>
      <c r="X16" s="1146">
        <v>6</v>
      </c>
      <c r="Y16" s="1146">
        <v>7</v>
      </c>
      <c r="Z16" s="1146">
        <v>8</v>
      </c>
      <c r="AA16" s="1146">
        <v>9</v>
      </c>
      <c r="AB16" s="1146">
        <v>10</v>
      </c>
      <c r="AC16" s="1146">
        <v>11</v>
      </c>
      <c r="AD16" s="1146">
        <v>12</v>
      </c>
      <c r="AE16" s="1147" t="s">
        <v>641</v>
      </c>
      <c r="AF16" s="470"/>
    </row>
    <row r="17" spans="1:94" s="65" customFormat="1" ht="18" customHeight="1">
      <c r="A17" s="472"/>
      <c r="B17" s="1160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1154"/>
      <c r="Q17" s="1148"/>
      <c r="R17" s="1129" t="s">
        <v>285</v>
      </c>
      <c r="S17" s="1149"/>
      <c r="T17" s="1150"/>
      <c r="U17" s="1150"/>
      <c r="V17" s="1150"/>
      <c r="W17" s="1150"/>
      <c r="X17" s="1150"/>
      <c r="Y17" s="1150"/>
      <c r="Z17" s="1150"/>
      <c r="AA17" s="1150"/>
      <c r="AB17" s="1150"/>
      <c r="AC17" s="1150"/>
      <c r="AD17" s="1150"/>
      <c r="AE17" s="1151"/>
      <c r="AH17" s="309">
        <v>42370</v>
      </c>
      <c r="AI17" s="309">
        <v>42401</v>
      </c>
      <c r="AJ17" s="309">
        <v>42430</v>
      </c>
      <c r="AK17" s="309">
        <v>42461</v>
      </c>
      <c r="AL17" s="309">
        <v>42491</v>
      </c>
      <c r="AM17" s="309">
        <v>42522</v>
      </c>
      <c r="AN17" s="309">
        <v>42552</v>
      </c>
      <c r="AO17" s="309">
        <v>42583</v>
      </c>
      <c r="AP17" s="309">
        <v>42614</v>
      </c>
      <c r="AQ17" s="309">
        <v>42644</v>
      </c>
      <c r="AR17" s="309">
        <v>42675</v>
      </c>
      <c r="AS17" s="309">
        <v>42705</v>
      </c>
      <c r="AT17" s="309">
        <v>42736</v>
      </c>
      <c r="AU17" s="309">
        <v>42767</v>
      </c>
      <c r="AV17" s="309">
        <v>42795</v>
      </c>
      <c r="AW17" s="309">
        <v>42826</v>
      </c>
      <c r="AX17" s="309">
        <v>42856</v>
      </c>
      <c r="AY17" s="309">
        <v>42887</v>
      </c>
      <c r="AZ17" s="309">
        <v>42917</v>
      </c>
      <c r="BA17" s="309">
        <v>42948</v>
      </c>
      <c r="BB17" s="309">
        <v>42979</v>
      </c>
      <c r="BC17" s="309">
        <v>43009</v>
      </c>
      <c r="BD17" s="309">
        <v>43040</v>
      </c>
      <c r="BE17" s="309">
        <v>43070</v>
      </c>
      <c r="BF17" s="309">
        <v>43101</v>
      </c>
      <c r="BG17" s="309">
        <v>43132</v>
      </c>
      <c r="BH17" s="309">
        <v>43160</v>
      </c>
      <c r="BI17" s="309">
        <v>43191</v>
      </c>
      <c r="BJ17" s="309">
        <v>43221</v>
      </c>
      <c r="BK17" s="309">
        <v>43252</v>
      </c>
      <c r="BL17" s="309">
        <v>43282</v>
      </c>
      <c r="BM17" s="309">
        <v>43313</v>
      </c>
      <c r="BN17" s="309">
        <v>43344</v>
      </c>
      <c r="BO17" s="309">
        <v>43374</v>
      </c>
      <c r="BP17" s="309">
        <v>43405</v>
      </c>
      <c r="BQ17" s="309">
        <v>43435</v>
      </c>
      <c r="BR17" s="309">
        <v>43466</v>
      </c>
      <c r="BS17" s="309">
        <v>43497</v>
      </c>
      <c r="BT17" s="309">
        <v>43525</v>
      </c>
      <c r="BU17" s="309">
        <v>43556</v>
      </c>
      <c r="BV17" s="309">
        <v>43586</v>
      </c>
      <c r="BW17" s="309">
        <v>43617</v>
      </c>
      <c r="BX17" s="309">
        <v>43647</v>
      </c>
      <c r="BY17" s="309">
        <v>43678</v>
      </c>
      <c r="BZ17" s="309">
        <v>43709</v>
      </c>
      <c r="CA17" s="309">
        <v>43739</v>
      </c>
      <c r="CB17" s="309">
        <v>43770</v>
      </c>
      <c r="CC17" s="309">
        <v>43800</v>
      </c>
      <c r="CD17" s="309">
        <v>43831</v>
      </c>
      <c r="CE17" s="309">
        <v>43862</v>
      </c>
      <c r="CF17" s="309">
        <v>43891</v>
      </c>
      <c r="CG17" s="309">
        <v>43922</v>
      </c>
      <c r="CH17" s="309">
        <v>43952</v>
      </c>
      <c r="CI17" s="309">
        <v>43983</v>
      </c>
      <c r="CJ17" s="309">
        <v>44013</v>
      </c>
      <c r="CK17" s="309">
        <v>44044</v>
      </c>
      <c r="CL17" s="309">
        <v>44075</v>
      </c>
      <c r="CM17" s="309">
        <v>44105</v>
      </c>
      <c r="CN17" s="309">
        <v>44136</v>
      </c>
      <c r="CO17" s="309">
        <v>44166</v>
      </c>
    </row>
    <row r="18" spans="1:94" s="1113" customFormat="1" ht="23.15" customHeight="1">
      <c r="A18" s="1161"/>
      <c r="B18" s="506"/>
      <c r="C18" s="1118"/>
      <c r="D18" s="1118"/>
      <c r="E18" s="1118"/>
      <c r="F18" s="1118"/>
      <c r="G18" s="1118"/>
      <c r="H18" s="1118"/>
      <c r="I18" s="1118"/>
      <c r="J18" s="1118"/>
      <c r="K18" s="1118"/>
      <c r="L18" s="1118"/>
      <c r="M18" s="1118"/>
      <c r="N18" s="1118"/>
      <c r="O18" s="1118"/>
      <c r="Q18" s="1415"/>
      <c r="R18" s="1420" t="s">
        <v>633</v>
      </c>
      <c r="S18" s="1640">
        <v>45</v>
      </c>
      <c r="T18" s="1641">
        <v>50</v>
      </c>
      <c r="U18" s="1641">
        <v>82</v>
      </c>
      <c r="V18" s="1641">
        <v>63</v>
      </c>
      <c r="W18" s="1641">
        <v>46</v>
      </c>
      <c r="X18" s="1641">
        <v>64</v>
      </c>
      <c r="Y18" s="1641">
        <v>68</v>
      </c>
      <c r="Z18" s="1641">
        <v>73</v>
      </c>
      <c r="AA18" s="1641">
        <v>65</v>
      </c>
      <c r="AB18" s="1641">
        <v>68</v>
      </c>
      <c r="AC18" s="1641">
        <v>78</v>
      </c>
      <c r="AD18" s="1641">
        <v>68</v>
      </c>
      <c r="AE18" s="1641">
        <v>770</v>
      </c>
      <c r="AG18" s="1113" t="s">
        <v>645</v>
      </c>
      <c r="AH18" s="1130">
        <f>S18</f>
        <v>45</v>
      </c>
      <c r="AI18" s="1130">
        <f t="shared" ref="AI18:AS18" si="1">T18</f>
        <v>50</v>
      </c>
      <c r="AJ18" s="1130">
        <f t="shared" si="1"/>
        <v>82</v>
      </c>
      <c r="AK18" s="1130">
        <f t="shared" si="1"/>
        <v>63</v>
      </c>
      <c r="AL18" s="1130">
        <f t="shared" si="1"/>
        <v>46</v>
      </c>
      <c r="AM18" s="1130">
        <f t="shared" si="1"/>
        <v>64</v>
      </c>
      <c r="AN18" s="1130">
        <f t="shared" si="1"/>
        <v>68</v>
      </c>
      <c r="AO18" s="1130">
        <f t="shared" si="1"/>
        <v>73</v>
      </c>
      <c r="AP18" s="1130">
        <f t="shared" si="1"/>
        <v>65</v>
      </c>
      <c r="AQ18" s="1130">
        <f t="shared" si="1"/>
        <v>68</v>
      </c>
      <c r="AR18" s="1130">
        <f t="shared" si="1"/>
        <v>78</v>
      </c>
      <c r="AS18" s="1130">
        <f t="shared" si="1"/>
        <v>68</v>
      </c>
      <c r="AT18" s="1131">
        <f>S21</f>
        <v>41</v>
      </c>
      <c r="AU18" s="1131">
        <f>T21</f>
        <v>64</v>
      </c>
      <c r="AV18" s="1131">
        <f t="shared" ref="AV18:BE18" si="2">U21</f>
        <v>63</v>
      </c>
      <c r="AW18" s="1131">
        <f t="shared" si="2"/>
        <v>53</v>
      </c>
      <c r="AX18" s="1131">
        <f t="shared" si="2"/>
        <v>49</v>
      </c>
      <c r="AY18" s="1131">
        <f t="shared" si="2"/>
        <v>51</v>
      </c>
      <c r="AZ18" s="1131">
        <f t="shared" si="2"/>
        <v>44</v>
      </c>
      <c r="BA18" s="1131">
        <f t="shared" si="2"/>
        <v>57</v>
      </c>
      <c r="BB18" s="1131">
        <f t="shared" si="2"/>
        <v>60</v>
      </c>
      <c r="BC18" s="1131">
        <f t="shared" si="2"/>
        <v>55</v>
      </c>
      <c r="BD18" s="1131">
        <f t="shared" si="2"/>
        <v>51</v>
      </c>
      <c r="BE18" s="1131">
        <f t="shared" si="2"/>
        <v>62</v>
      </c>
      <c r="BF18" s="1132">
        <f>S24</f>
        <v>50</v>
      </c>
      <c r="BG18" s="1132">
        <f t="shared" ref="BG18:BQ18" si="3">T24</f>
        <v>35</v>
      </c>
      <c r="BH18" s="1132">
        <f t="shared" si="3"/>
        <v>48</v>
      </c>
      <c r="BI18" s="1132">
        <f t="shared" si="3"/>
        <v>33</v>
      </c>
      <c r="BJ18" s="1132">
        <f t="shared" si="3"/>
        <v>34</v>
      </c>
      <c r="BK18" s="1132">
        <f t="shared" si="3"/>
        <v>50</v>
      </c>
      <c r="BL18" s="1132">
        <f t="shared" si="3"/>
        <v>46</v>
      </c>
      <c r="BM18" s="1132">
        <f t="shared" si="3"/>
        <v>50</v>
      </c>
      <c r="BN18" s="1132">
        <f t="shared" si="3"/>
        <v>43</v>
      </c>
      <c r="BO18" s="1132">
        <f t="shared" si="3"/>
        <v>55</v>
      </c>
      <c r="BP18" s="1132">
        <f t="shared" si="3"/>
        <v>67</v>
      </c>
      <c r="BQ18" s="1132">
        <f t="shared" si="3"/>
        <v>65</v>
      </c>
      <c r="BR18" s="1643">
        <f>S27</f>
        <v>45</v>
      </c>
      <c r="BS18" s="1643">
        <f t="shared" ref="BS18:CC18" si="4">T27</f>
        <v>37</v>
      </c>
      <c r="BT18" s="1643">
        <f t="shared" si="4"/>
        <v>47</v>
      </c>
      <c r="BU18" s="1643">
        <f t="shared" si="4"/>
        <v>48</v>
      </c>
      <c r="BV18" s="1643">
        <f t="shared" si="4"/>
        <v>33</v>
      </c>
      <c r="BW18" s="1643">
        <f t="shared" si="4"/>
        <v>52</v>
      </c>
      <c r="BX18" s="1643">
        <f t="shared" si="4"/>
        <v>50</v>
      </c>
      <c r="BY18" s="1643">
        <f t="shared" si="4"/>
        <v>37</v>
      </c>
      <c r="BZ18" s="1643">
        <f t="shared" si="4"/>
        <v>47</v>
      </c>
      <c r="CA18" s="1643">
        <f t="shared" si="4"/>
        <v>39</v>
      </c>
      <c r="CB18" s="1643">
        <f t="shared" si="4"/>
        <v>36</v>
      </c>
      <c r="CC18" s="1643">
        <f t="shared" si="4"/>
        <v>38</v>
      </c>
      <c r="CD18" s="1429">
        <f>S30</f>
        <v>24</v>
      </c>
      <c r="CE18" s="1429">
        <f t="shared" ref="CE18:CO18" si="5">T30</f>
        <v>26</v>
      </c>
      <c r="CF18" s="1429">
        <f t="shared" si="5"/>
        <v>37</v>
      </c>
      <c r="CG18" s="1429">
        <f t="shared" si="5"/>
        <v>14</v>
      </c>
      <c r="CH18" s="1429">
        <f t="shared" si="5"/>
        <v>18</v>
      </c>
      <c r="CI18" s="1429">
        <f t="shared" si="5"/>
        <v>23</v>
      </c>
      <c r="CJ18" s="1429">
        <f t="shared" si="5"/>
        <v>23</v>
      </c>
      <c r="CK18" s="1429">
        <f t="shared" si="5"/>
        <v>25</v>
      </c>
      <c r="CL18" s="1429">
        <f t="shared" si="5"/>
        <v>24</v>
      </c>
      <c r="CM18" s="1429">
        <f t="shared" si="5"/>
        <v>33</v>
      </c>
      <c r="CN18" s="1429">
        <f t="shared" si="5"/>
        <v>32</v>
      </c>
      <c r="CO18" s="1429">
        <f t="shared" si="5"/>
        <v>36</v>
      </c>
      <c r="CP18" s="1413"/>
    </row>
    <row r="19" spans="1:94" s="1113" customFormat="1" ht="23.15" customHeight="1">
      <c r="A19" s="1156"/>
      <c r="B19" s="506"/>
      <c r="C19" s="1118"/>
      <c r="D19" s="1118"/>
      <c r="E19" s="1118"/>
      <c r="F19" s="1118"/>
      <c r="G19" s="1118"/>
      <c r="H19" s="1118"/>
      <c r="I19" s="1118"/>
      <c r="J19" s="1118"/>
      <c r="K19" s="1118"/>
      <c r="L19" s="1118"/>
      <c r="M19" s="1118"/>
      <c r="N19" s="1118"/>
      <c r="O19" s="1118"/>
      <c r="Q19" s="1417" t="s">
        <v>297</v>
      </c>
      <c r="R19" s="1416" t="s">
        <v>642</v>
      </c>
      <c r="S19" s="1418">
        <v>0</v>
      </c>
      <c r="T19" s="1411">
        <v>0</v>
      </c>
      <c r="U19" s="1411">
        <v>1</v>
      </c>
      <c r="V19" s="1411">
        <v>0</v>
      </c>
      <c r="W19" s="1411">
        <v>0</v>
      </c>
      <c r="X19" s="1411">
        <v>0</v>
      </c>
      <c r="Y19" s="1411">
        <v>0</v>
      </c>
      <c r="Z19" s="1411">
        <v>0</v>
      </c>
      <c r="AA19" s="1411">
        <v>0</v>
      </c>
      <c r="AB19" s="1411">
        <v>1</v>
      </c>
      <c r="AC19" s="1411">
        <v>1</v>
      </c>
      <c r="AD19" s="1411">
        <v>0</v>
      </c>
      <c r="AE19" s="1411">
        <v>3</v>
      </c>
    </row>
    <row r="20" spans="1:94" s="1113" customFormat="1" ht="23.15" customHeight="1">
      <c r="A20" s="1161"/>
      <c r="B20" s="506"/>
      <c r="C20" s="1118"/>
      <c r="D20" s="1118"/>
      <c r="E20" s="1118"/>
      <c r="F20" s="1118"/>
      <c r="G20" s="1118"/>
      <c r="H20" s="1118"/>
      <c r="I20" s="1118"/>
      <c r="J20" s="1118"/>
      <c r="K20" s="1118"/>
      <c r="L20" s="1118"/>
      <c r="M20" s="1118"/>
      <c r="N20" s="1118"/>
      <c r="O20" s="1118"/>
      <c r="Q20" s="1415"/>
      <c r="R20" s="1424" t="s">
        <v>643</v>
      </c>
      <c r="S20" s="1418">
        <v>60</v>
      </c>
      <c r="T20" s="1411">
        <v>59</v>
      </c>
      <c r="U20" s="1411">
        <v>113</v>
      </c>
      <c r="V20" s="1411">
        <v>97</v>
      </c>
      <c r="W20" s="1411">
        <v>59</v>
      </c>
      <c r="X20" s="1411">
        <v>83</v>
      </c>
      <c r="Y20" s="1411">
        <v>81</v>
      </c>
      <c r="Z20" s="1411">
        <v>105</v>
      </c>
      <c r="AA20" s="1411">
        <v>81</v>
      </c>
      <c r="AB20" s="1411">
        <v>97</v>
      </c>
      <c r="AC20" s="1411">
        <v>102</v>
      </c>
      <c r="AD20" s="1411">
        <v>99</v>
      </c>
      <c r="AE20" s="1411">
        <v>1036</v>
      </c>
    </row>
    <row r="21" spans="1:94" s="1113" customFormat="1" ht="27" customHeight="1">
      <c r="A21" s="1161"/>
      <c r="B21" s="506"/>
      <c r="C21" s="1118"/>
      <c r="D21" s="1118"/>
      <c r="E21" s="1118"/>
      <c r="F21" s="1118"/>
      <c r="G21" s="1118"/>
      <c r="H21" s="1118"/>
      <c r="I21" s="1118"/>
      <c r="J21" s="1118"/>
      <c r="K21" s="1118"/>
      <c r="L21" s="1118"/>
      <c r="M21" s="1118"/>
      <c r="O21" s="469" t="s">
        <v>999</v>
      </c>
      <c r="Q21" s="1419"/>
      <c r="R21" s="1416" t="s">
        <v>633</v>
      </c>
      <c r="S21" s="1421">
        <v>41</v>
      </c>
      <c r="T21" s="1422">
        <v>64</v>
      </c>
      <c r="U21" s="1422">
        <v>63</v>
      </c>
      <c r="V21" s="1422">
        <v>53</v>
      </c>
      <c r="W21" s="1422">
        <v>49</v>
      </c>
      <c r="X21" s="1422">
        <v>51</v>
      </c>
      <c r="Y21" s="1422">
        <v>44</v>
      </c>
      <c r="Z21" s="1422">
        <v>57</v>
      </c>
      <c r="AA21" s="1422">
        <v>60</v>
      </c>
      <c r="AB21" s="1422">
        <v>55</v>
      </c>
      <c r="AC21" s="1422">
        <v>51</v>
      </c>
      <c r="AD21" s="1422">
        <v>62</v>
      </c>
      <c r="AE21" s="1422">
        <v>650</v>
      </c>
    </row>
    <row r="22" spans="1:94" s="1113" customFormat="1" ht="29.25" customHeight="1">
      <c r="A22" s="1156"/>
      <c r="B22" s="506"/>
      <c r="C22" s="1118"/>
      <c r="D22" s="1118"/>
      <c r="E22" s="1118"/>
      <c r="F22" s="1118"/>
      <c r="G22" s="1118"/>
      <c r="H22" s="1118"/>
      <c r="I22" s="1118"/>
      <c r="J22" s="1118"/>
      <c r="K22" s="1118"/>
      <c r="L22" s="1118"/>
      <c r="M22" s="1118"/>
      <c r="N22" s="1118"/>
      <c r="O22" s="1118"/>
      <c r="Q22" s="1417" t="s">
        <v>752</v>
      </c>
      <c r="R22" s="1416" t="s">
        <v>642</v>
      </c>
      <c r="S22" s="1418">
        <v>0</v>
      </c>
      <c r="T22" s="1411">
        <v>0</v>
      </c>
      <c r="U22" s="1411">
        <v>0</v>
      </c>
      <c r="V22" s="1411">
        <v>0</v>
      </c>
      <c r="W22" s="1411">
        <v>2</v>
      </c>
      <c r="X22" s="1411">
        <v>2</v>
      </c>
      <c r="Y22" s="1411">
        <v>1</v>
      </c>
      <c r="Z22" s="1411">
        <v>0</v>
      </c>
      <c r="AA22" s="1411">
        <v>0</v>
      </c>
      <c r="AB22" s="1411">
        <v>1</v>
      </c>
      <c r="AC22" s="1411">
        <v>0</v>
      </c>
      <c r="AD22" s="1411">
        <v>0</v>
      </c>
      <c r="AE22" s="1411">
        <v>6</v>
      </c>
    </row>
    <row r="23" spans="1:94" s="1113" customFormat="1" ht="23.15" customHeight="1">
      <c r="A23" s="1161"/>
      <c r="B23" s="506"/>
      <c r="C23" s="1118"/>
      <c r="D23" s="1118"/>
      <c r="E23" s="1118"/>
      <c r="F23" s="1118"/>
      <c r="G23" s="1118"/>
      <c r="H23" s="1118"/>
      <c r="I23" s="1118"/>
      <c r="J23" s="1118"/>
      <c r="K23" s="1118"/>
      <c r="L23" s="1118"/>
      <c r="M23" s="1118"/>
      <c r="N23" s="1118"/>
      <c r="O23" s="1118"/>
      <c r="Q23" s="1423"/>
      <c r="R23" s="1416" t="s">
        <v>643</v>
      </c>
      <c r="S23" s="1425">
        <v>47</v>
      </c>
      <c r="T23" s="1426">
        <v>77</v>
      </c>
      <c r="U23" s="1426">
        <v>77</v>
      </c>
      <c r="V23" s="1426">
        <v>75</v>
      </c>
      <c r="W23" s="1426">
        <v>68</v>
      </c>
      <c r="X23" s="1426">
        <v>59</v>
      </c>
      <c r="Y23" s="1426">
        <v>59</v>
      </c>
      <c r="Z23" s="1426">
        <v>70</v>
      </c>
      <c r="AA23" s="1426">
        <v>85</v>
      </c>
      <c r="AB23" s="1426">
        <v>74</v>
      </c>
      <c r="AC23" s="1426">
        <v>72</v>
      </c>
      <c r="AD23" s="1426">
        <v>71</v>
      </c>
      <c r="AE23" s="1426">
        <v>834</v>
      </c>
    </row>
    <row r="24" spans="1:94" s="1113" customFormat="1" ht="23.15" customHeight="1">
      <c r="A24" s="1161"/>
      <c r="B24" s="506"/>
      <c r="C24" s="1118"/>
      <c r="D24" s="1118"/>
      <c r="E24" s="1118"/>
      <c r="F24" s="1118"/>
      <c r="G24" s="1118"/>
      <c r="H24" s="1118"/>
      <c r="I24" s="1118"/>
      <c r="J24" s="1118"/>
      <c r="K24" s="1118"/>
      <c r="L24" s="1118"/>
      <c r="M24" s="1118"/>
      <c r="N24" s="1118"/>
      <c r="O24" s="1118"/>
      <c r="Q24" s="1415"/>
      <c r="R24" s="1420" t="s">
        <v>633</v>
      </c>
      <c r="S24" s="1418">
        <v>50</v>
      </c>
      <c r="T24" s="1411">
        <v>35</v>
      </c>
      <c r="U24" s="1411">
        <v>48</v>
      </c>
      <c r="V24" s="1411">
        <v>33</v>
      </c>
      <c r="W24" s="1411">
        <v>34</v>
      </c>
      <c r="X24" s="1411">
        <v>50</v>
      </c>
      <c r="Y24" s="1411">
        <v>46</v>
      </c>
      <c r="Z24" s="1411">
        <v>50</v>
      </c>
      <c r="AA24" s="1411">
        <v>43</v>
      </c>
      <c r="AB24" s="1411">
        <v>55</v>
      </c>
      <c r="AC24" s="1411">
        <v>67</v>
      </c>
      <c r="AD24" s="1411">
        <v>65</v>
      </c>
      <c r="AE24" s="1411">
        <v>576</v>
      </c>
    </row>
    <row r="25" spans="1:94" s="1113" customFormat="1" ht="23.15" customHeight="1">
      <c r="A25" s="1161"/>
      <c r="B25" s="506"/>
      <c r="C25" s="1118"/>
      <c r="D25" s="1118"/>
      <c r="E25" s="1118"/>
      <c r="F25" s="1118"/>
      <c r="G25" s="1118"/>
      <c r="H25" s="1118"/>
      <c r="I25" s="1118"/>
      <c r="J25" s="1118"/>
      <c r="K25" s="1118"/>
      <c r="L25" s="1118"/>
      <c r="M25" s="1118"/>
      <c r="N25" s="1118"/>
      <c r="O25" s="1118"/>
      <c r="Q25" s="1415" t="s">
        <v>845</v>
      </c>
      <c r="R25" s="1416" t="s">
        <v>642</v>
      </c>
      <c r="S25" s="1418">
        <v>0</v>
      </c>
      <c r="T25" s="1411">
        <v>2</v>
      </c>
      <c r="U25" s="1411">
        <v>1</v>
      </c>
      <c r="V25" s="1411" t="s">
        <v>823</v>
      </c>
      <c r="W25" s="1411" t="s">
        <v>823</v>
      </c>
      <c r="X25" s="1411">
        <v>1</v>
      </c>
      <c r="Y25" s="1411">
        <v>1</v>
      </c>
      <c r="Z25" s="1411">
        <v>1</v>
      </c>
      <c r="AA25" s="1411" t="s">
        <v>823</v>
      </c>
      <c r="AB25" s="1411" t="s">
        <v>823</v>
      </c>
      <c r="AC25" s="1411" t="s">
        <v>823</v>
      </c>
      <c r="AD25" s="1411" t="s">
        <v>823</v>
      </c>
      <c r="AE25" s="1411">
        <v>6</v>
      </c>
    </row>
    <row r="26" spans="1:94" s="1113" customFormat="1" ht="23.15" customHeight="1">
      <c r="A26" s="1161"/>
      <c r="B26" s="506"/>
      <c r="C26" s="1118"/>
      <c r="D26" s="1118"/>
      <c r="E26" s="1118"/>
      <c r="F26" s="1118"/>
      <c r="G26" s="1118"/>
      <c r="H26" s="1118"/>
      <c r="I26" s="1118"/>
      <c r="J26" s="1118"/>
      <c r="K26" s="1118"/>
      <c r="L26" s="1118"/>
      <c r="M26" s="1118"/>
      <c r="N26" s="1118"/>
      <c r="O26" s="1118"/>
      <c r="Q26" s="1415"/>
      <c r="R26" s="1416" t="s">
        <v>643</v>
      </c>
      <c r="S26" s="1418">
        <v>67</v>
      </c>
      <c r="T26" s="1411">
        <v>47</v>
      </c>
      <c r="U26" s="1411">
        <v>55</v>
      </c>
      <c r="V26" s="1411">
        <v>43</v>
      </c>
      <c r="W26" s="1411">
        <v>41</v>
      </c>
      <c r="X26" s="1411">
        <v>62</v>
      </c>
      <c r="Y26" s="1411">
        <v>61</v>
      </c>
      <c r="Z26" s="1411">
        <v>69</v>
      </c>
      <c r="AA26" s="1411">
        <v>55</v>
      </c>
      <c r="AB26" s="1411">
        <v>80</v>
      </c>
      <c r="AC26" s="1411">
        <v>79</v>
      </c>
      <c r="AD26" s="1411">
        <v>79</v>
      </c>
      <c r="AE26" s="1411">
        <v>738</v>
      </c>
    </row>
    <row r="27" spans="1:94" s="1113" customFormat="1" ht="23.15" customHeight="1">
      <c r="A27" s="1161"/>
      <c r="B27" s="506"/>
      <c r="C27" s="1118"/>
      <c r="D27" s="1118"/>
      <c r="E27" s="1118"/>
      <c r="F27" s="1118"/>
      <c r="G27" s="1118"/>
      <c r="H27" s="1118"/>
      <c r="I27" s="1118"/>
      <c r="J27" s="1118"/>
      <c r="K27" s="1118"/>
      <c r="L27" s="1118"/>
      <c r="M27" s="1118"/>
      <c r="N27" s="1118"/>
      <c r="O27" s="1118"/>
      <c r="Q27" s="1419"/>
      <c r="R27" s="1428" t="s">
        <v>633</v>
      </c>
      <c r="S27" s="1421">
        <v>45</v>
      </c>
      <c r="T27" s="1422">
        <v>37</v>
      </c>
      <c r="U27" s="1422">
        <v>47</v>
      </c>
      <c r="V27" s="1422">
        <v>48</v>
      </c>
      <c r="W27" s="1422">
        <v>33</v>
      </c>
      <c r="X27" s="1422">
        <v>52</v>
      </c>
      <c r="Y27" s="1422">
        <v>50</v>
      </c>
      <c r="Z27" s="1422">
        <v>37</v>
      </c>
      <c r="AA27" s="1422">
        <v>47</v>
      </c>
      <c r="AB27" s="1422">
        <v>39</v>
      </c>
      <c r="AC27" s="1422">
        <v>36</v>
      </c>
      <c r="AD27" s="1422">
        <v>38</v>
      </c>
      <c r="AE27" s="1422">
        <v>509</v>
      </c>
    </row>
    <row r="28" spans="1:94" s="1113" customFormat="1" ht="23.15" customHeight="1">
      <c r="A28" s="1161"/>
      <c r="B28" s="506"/>
      <c r="C28" s="1118"/>
      <c r="D28" s="1118"/>
      <c r="E28" s="1118"/>
      <c r="F28" s="1118"/>
      <c r="G28" s="1118"/>
      <c r="H28" s="1118"/>
      <c r="I28" s="1118"/>
      <c r="J28" s="1118"/>
      <c r="K28" s="1118"/>
      <c r="L28" s="1118"/>
      <c r="M28" s="1118"/>
      <c r="N28" s="1118"/>
      <c r="O28" s="1118"/>
      <c r="Q28" s="1415" t="s">
        <v>820</v>
      </c>
      <c r="R28" s="1432" t="s">
        <v>642</v>
      </c>
      <c r="S28" s="1418" t="s">
        <v>823</v>
      </c>
      <c r="T28" s="1411" t="s">
        <v>823</v>
      </c>
      <c r="U28" s="1411" t="s">
        <v>823</v>
      </c>
      <c r="V28" s="1642">
        <v>1</v>
      </c>
      <c r="W28" s="1642" t="s">
        <v>823</v>
      </c>
      <c r="X28" s="1411" t="s">
        <v>823</v>
      </c>
      <c r="Y28" s="1411">
        <v>1</v>
      </c>
      <c r="Z28" s="1411" t="s">
        <v>823</v>
      </c>
      <c r="AA28" s="1642">
        <v>1</v>
      </c>
      <c r="AB28" s="1642">
        <v>1</v>
      </c>
      <c r="AC28" s="1642">
        <v>0</v>
      </c>
      <c r="AD28" s="1642">
        <v>2</v>
      </c>
      <c r="AE28" s="1411">
        <v>6</v>
      </c>
    </row>
    <row r="29" spans="1:94" s="1113" customFormat="1" ht="23.15" customHeight="1" thickBot="1">
      <c r="A29" s="1161"/>
      <c r="B29" s="506"/>
      <c r="C29" s="1118"/>
      <c r="D29" s="1118"/>
      <c r="E29" s="1118"/>
      <c r="F29" s="1118"/>
      <c r="G29" s="1118"/>
      <c r="H29" s="1118"/>
      <c r="I29" s="1118"/>
      <c r="J29" s="1118"/>
      <c r="K29" s="1118"/>
      <c r="L29" s="1118"/>
      <c r="M29" s="1118"/>
      <c r="N29" s="1118"/>
      <c r="O29" s="1118"/>
      <c r="Q29" s="1415"/>
      <c r="R29" s="1436" t="s">
        <v>643</v>
      </c>
      <c r="S29" s="1418">
        <v>55</v>
      </c>
      <c r="T29" s="1411">
        <v>42</v>
      </c>
      <c r="U29" s="1411">
        <v>54</v>
      </c>
      <c r="V29" s="1411">
        <v>58</v>
      </c>
      <c r="W29" s="1411">
        <v>39</v>
      </c>
      <c r="X29" s="1411">
        <v>59</v>
      </c>
      <c r="Y29" s="1411">
        <v>57</v>
      </c>
      <c r="Z29" s="1411">
        <v>45</v>
      </c>
      <c r="AA29" s="1411">
        <v>59</v>
      </c>
      <c r="AB29" s="1411">
        <v>48</v>
      </c>
      <c r="AC29" s="1411">
        <v>46</v>
      </c>
      <c r="AD29" s="1411">
        <v>45</v>
      </c>
      <c r="AE29" s="1426">
        <v>607</v>
      </c>
    </row>
    <row r="30" spans="1:94" s="1124" customFormat="1" ht="23.15" customHeight="1">
      <c r="A30" s="1162"/>
      <c r="B30" s="1163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3"/>
      <c r="Q30" s="1427"/>
      <c r="R30" s="1428" t="s">
        <v>633</v>
      </c>
      <c r="S30" s="1429">
        <v>24</v>
      </c>
      <c r="T30" s="1430">
        <v>26</v>
      </c>
      <c r="U30" s="1430">
        <v>37</v>
      </c>
      <c r="V30" s="1430">
        <v>14</v>
      </c>
      <c r="W30" s="1430">
        <v>18</v>
      </c>
      <c r="X30" s="1430">
        <v>23</v>
      </c>
      <c r="Y30" s="1430">
        <v>23</v>
      </c>
      <c r="Z30" s="1430">
        <v>25</v>
      </c>
      <c r="AA30" s="1430">
        <v>24</v>
      </c>
      <c r="AB30" s="1430">
        <v>33</v>
      </c>
      <c r="AC30" s="1430">
        <v>32</v>
      </c>
      <c r="AD30" s="1430">
        <v>36</v>
      </c>
      <c r="AE30" s="1413">
        <v>315</v>
      </c>
      <c r="AF30" s="1113"/>
    </row>
    <row r="31" spans="1:94" s="1124" customFormat="1" ht="23.15" customHeight="1">
      <c r="A31" s="1138"/>
      <c r="B31" s="1163"/>
      <c r="C31" s="1133"/>
      <c r="D31" s="1133"/>
      <c r="E31" s="1133"/>
      <c r="F31" s="1133"/>
      <c r="G31" s="1133"/>
      <c r="H31" s="1133"/>
      <c r="I31" s="1133"/>
      <c r="J31" s="1133"/>
      <c r="K31" s="1133"/>
      <c r="L31" s="1119"/>
      <c r="M31" s="1133"/>
      <c r="N31" s="1133"/>
      <c r="O31" s="1119"/>
      <c r="Q31" s="1431" t="s">
        <v>882</v>
      </c>
      <c r="R31" s="1432" t="s">
        <v>642</v>
      </c>
      <c r="S31" s="1433"/>
      <c r="T31" s="1434"/>
      <c r="U31" s="1434">
        <v>1</v>
      </c>
      <c r="V31" s="1434"/>
      <c r="W31" s="1434"/>
      <c r="X31" s="1434"/>
      <c r="Y31" s="1434">
        <v>1</v>
      </c>
      <c r="Z31" s="1434"/>
      <c r="AA31" s="1434">
        <v>1</v>
      </c>
      <c r="AB31" s="1434">
        <v>1</v>
      </c>
      <c r="AC31" s="1434">
        <v>2</v>
      </c>
      <c r="AD31" s="1434"/>
      <c r="AE31" s="1413">
        <v>6</v>
      </c>
    </row>
    <row r="32" spans="1:94" s="1124" customFormat="1" ht="23.15" customHeight="1" thickBot="1">
      <c r="A32" s="1162"/>
      <c r="B32" s="1163"/>
      <c r="C32" s="1119"/>
      <c r="D32" s="1119"/>
      <c r="E32" s="1119"/>
      <c r="F32" s="1119"/>
      <c r="G32" s="1119"/>
      <c r="H32" s="1119"/>
      <c r="I32" s="1119"/>
      <c r="J32" s="1119"/>
      <c r="K32" s="1119"/>
      <c r="L32" s="1119"/>
      <c r="M32" s="1119"/>
      <c r="N32" s="1119"/>
      <c r="O32" s="1119"/>
      <c r="Q32" s="1435"/>
      <c r="R32" s="1436" t="s">
        <v>643</v>
      </c>
      <c r="S32" s="1437">
        <v>27</v>
      </c>
      <c r="T32" s="1438">
        <v>29</v>
      </c>
      <c r="U32" s="1438">
        <v>44</v>
      </c>
      <c r="V32" s="1438">
        <v>18</v>
      </c>
      <c r="W32" s="1438">
        <v>22</v>
      </c>
      <c r="X32" s="1438">
        <v>31</v>
      </c>
      <c r="Y32" s="1438">
        <v>31</v>
      </c>
      <c r="Z32" s="1438">
        <v>38</v>
      </c>
      <c r="AA32" s="1438">
        <v>28</v>
      </c>
      <c r="AB32" s="1438">
        <v>40</v>
      </c>
      <c r="AC32" s="1438">
        <v>36</v>
      </c>
      <c r="AD32" s="1438">
        <v>43</v>
      </c>
      <c r="AE32" s="1438">
        <v>387</v>
      </c>
    </row>
    <row r="33" spans="1:32" s="1124" customFormat="1" ht="21.75" customHeight="1">
      <c r="A33" s="1136"/>
      <c r="B33" s="1136"/>
      <c r="C33" s="1136"/>
      <c r="D33" s="1136"/>
      <c r="E33" s="1136"/>
      <c r="F33" s="1136"/>
      <c r="G33" s="1136"/>
      <c r="H33" s="1125"/>
      <c r="I33" s="1125"/>
      <c r="J33" s="1125"/>
      <c r="K33" s="1125"/>
      <c r="L33" s="1125"/>
      <c r="M33" s="1126"/>
      <c r="N33" s="1126"/>
      <c r="O33" s="469"/>
      <c r="Q33" s="1143" t="s">
        <v>634</v>
      </c>
      <c r="R33" s="1143"/>
      <c r="S33" s="1143"/>
      <c r="T33" s="1143"/>
      <c r="U33" s="1143"/>
      <c r="V33" s="1143"/>
      <c r="W33" s="1143"/>
      <c r="X33" s="1120"/>
      <c r="Y33" s="1120"/>
      <c r="Z33" s="1120"/>
      <c r="AA33" s="1120"/>
      <c r="AB33" s="1120"/>
      <c r="AC33" s="1121"/>
      <c r="AD33" s="1121"/>
      <c r="AE33" s="1134" t="s">
        <v>635</v>
      </c>
    </row>
    <row r="34" spans="1:32" s="1124" customFormat="1" ht="13.5" customHeight="1">
      <c r="A34" s="1136"/>
      <c r="B34" s="1136"/>
      <c r="C34" s="1136"/>
      <c r="D34" s="1136"/>
      <c r="E34" s="1136"/>
      <c r="F34" s="1136"/>
      <c r="G34" s="1136"/>
      <c r="H34" s="1125"/>
      <c r="I34" s="1125"/>
      <c r="J34" s="1125"/>
      <c r="K34" s="1125"/>
      <c r="L34" s="1125"/>
      <c r="M34" s="1126"/>
      <c r="N34" s="1126"/>
      <c r="O34" s="469"/>
      <c r="P34" s="1127"/>
      <c r="Q34" s="1136" t="s">
        <v>644</v>
      </c>
      <c r="R34" s="1136"/>
      <c r="S34" s="1136"/>
      <c r="T34" s="1136"/>
      <c r="U34" s="1136"/>
      <c r="V34" s="1136"/>
      <c r="W34" s="1136"/>
      <c r="X34" s="1125"/>
      <c r="Y34" s="1125"/>
      <c r="Z34" s="1125"/>
      <c r="AA34" s="1125"/>
      <c r="AB34" s="1125"/>
      <c r="AC34" s="1126"/>
      <c r="AD34" s="1126"/>
      <c r="AE34" s="469"/>
      <c r="AF34" s="1127"/>
    </row>
    <row r="35" spans="1:32">
      <c r="P35" s="1127"/>
      <c r="AF35" s="1127"/>
    </row>
    <row r="41" spans="1:32">
      <c r="O41" s="469" t="s">
        <v>1000</v>
      </c>
    </row>
  </sheetData>
  <phoneticPr fontId="5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13" zoomScaleNormal="100" zoomScaleSheetLayoutView="90" workbookViewId="0">
      <selection activeCell="G38" sqref="G38"/>
    </sheetView>
  </sheetViews>
  <sheetFormatPr defaultColWidth="9.26953125" defaultRowHeight="12"/>
  <cols>
    <col min="1" max="1" width="22.453125" style="1235" customWidth="1"/>
    <col min="2" max="6" width="12.90625" style="1232" customWidth="1"/>
    <col min="7" max="7" width="22.453125" style="1173" customWidth="1"/>
    <col min="8" max="12" width="12.90625" style="1199" customWidth="1"/>
    <col min="13" max="17" width="9.26953125" style="1200"/>
    <col min="18" max="262" width="9.26953125" style="1173"/>
    <col min="263" max="263" width="22.453125" style="1173" customWidth="1"/>
    <col min="264" max="268" width="12.90625" style="1173" customWidth="1"/>
    <col min="269" max="518" width="9.26953125" style="1173"/>
    <col min="519" max="519" width="22.453125" style="1173" customWidth="1"/>
    <col min="520" max="524" width="12.90625" style="1173" customWidth="1"/>
    <col min="525" max="774" width="9.26953125" style="1173"/>
    <col min="775" max="775" width="22.453125" style="1173" customWidth="1"/>
    <col min="776" max="780" width="12.90625" style="1173" customWidth="1"/>
    <col min="781" max="1030" width="9.26953125" style="1173"/>
    <col min="1031" max="1031" width="22.453125" style="1173" customWidth="1"/>
    <col min="1032" max="1036" width="12.90625" style="1173" customWidth="1"/>
    <col min="1037" max="1286" width="9.26953125" style="1173"/>
    <col min="1287" max="1287" width="22.453125" style="1173" customWidth="1"/>
    <col min="1288" max="1292" width="12.90625" style="1173" customWidth="1"/>
    <col min="1293" max="1542" width="9.26953125" style="1173"/>
    <col min="1543" max="1543" width="22.453125" style="1173" customWidth="1"/>
    <col min="1544" max="1548" width="12.90625" style="1173" customWidth="1"/>
    <col min="1549" max="1798" width="9.26953125" style="1173"/>
    <col min="1799" max="1799" width="22.453125" style="1173" customWidth="1"/>
    <col min="1800" max="1804" width="12.90625" style="1173" customWidth="1"/>
    <col min="1805" max="2054" width="9.26953125" style="1173"/>
    <col min="2055" max="2055" width="22.453125" style="1173" customWidth="1"/>
    <col min="2056" max="2060" width="12.90625" style="1173" customWidth="1"/>
    <col min="2061" max="2310" width="9.26953125" style="1173"/>
    <col min="2311" max="2311" width="22.453125" style="1173" customWidth="1"/>
    <col min="2312" max="2316" width="12.90625" style="1173" customWidth="1"/>
    <col min="2317" max="2566" width="9.26953125" style="1173"/>
    <col min="2567" max="2567" width="22.453125" style="1173" customWidth="1"/>
    <col min="2568" max="2572" width="12.90625" style="1173" customWidth="1"/>
    <col min="2573" max="2822" width="9.26953125" style="1173"/>
    <col min="2823" max="2823" width="22.453125" style="1173" customWidth="1"/>
    <col min="2824" max="2828" width="12.90625" style="1173" customWidth="1"/>
    <col min="2829" max="3078" width="9.26953125" style="1173"/>
    <col min="3079" max="3079" width="22.453125" style="1173" customWidth="1"/>
    <col min="3080" max="3084" width="12.90625" style="1173" customWidth="1"/>
    <col min="3085" max="3334" width="9.26953125" style="1173"/>
    <col min="3335" max="3335" width="22.453125" style="1173" customWidth="1"/>
    <col min="3336" max="3340" width="12.90625" style="1173" customWidth="1"/>
    <col min="3341" max="3590" width="9.26953125" style="1173"/>
    <col min="3591" max="3591" width="22.453125" style="1173" customWidth="1"/>
    <col min="3592" max="3596" width="12.90625" style="1173" customWidth="1"/>
    <col min="3597" max="3846" width="9.26953125" style="1173"/>
    <col min="3847" max="3847" width="22.453125" style="1173" customWidth="1"/>
    <col min="3848" max="3852" width="12.90625" style="1173" customWidth="1"/>
    <col min="3853" max="4102" width="9.26953125" style="1173"/>
    <col min="4103" max="4103" width="22.453125" style="1173" customWidth="1"/>
    <col min="4104" max="4108" width="12.90625" style="1173" customWidth="1"/>
    <col min="4109" max="4358" width="9.26953125" style="1173"/>
    <col min="4359" max="4359" width="22.453125" style="1173" customWidth="1"/>
    <col min="4360" max="4364" width="12.90625" style="1173" customWidth="1"/>
    <col min="4365" max="4614" width="9.26953125" style="1173"/>
    <col min="4615" max="4615" width="22.453125" style="1173" customWidth="1"/>
    <col min="4616" max="4620" width="12.90625" style="1173" customWidth="1"/>
    <col min="4621" max="4870" width="9.26953125" style="1173"/>
    <col min="4871" max="4871" width="22.453125" style="1173" customWidth="1"/>
    <col min="4872" max="4876" width="12.90625" style="1173" customWidth="1"/>
    <col min="4877" max="5126" width="9.26953125" style="1173"/>
    <col min="5127" max="5127" width="22.453125" style="1173" customWidth="1"/>
    <col min="5128" max="5132" width="12.90625" style="1173" customWidth="1"/>
    <col min="5133" max="5382" width="9.26953125" style="1173"/>
    <col min="5383" max="5383" width="22.453125" style="1173" customWidth="1"/>
    <col min="5384" max="5388" width="12.90625" style="1173" customWidth="1"/>
    <col min="5389" max="5638" width="9.26953125" style="1173"/>
    <col min="5639" max="5639" width="22.453125" style="1173" customWidth="1"/>
    <col min="5640" max="5644" width="12.90625" style="1173" customWidth="1"/>
    <col min="5645" max="5894" width="9.26953125" style="1173"/>
    <col min="5895" max="5895" width="22.453125" style="1173" customWidth="1"/>
    <col min="5896" max="5900" width="12.90625" style="1173" customWidth="1"/>
    <col min="5901" max="6150" width="9.26953125" style="1173"/>
    <col min="6151" max="6151" width="22.453125" style="1173" customWidth="1"/>
    <col min="6152" max="6156" width="12.90625" style="1173" customWidth="1"/>
    <col min="6157" max="6406" width="9.26953125" style="1173"/>
    <col min="6407" max="6407" width="22.453125" style="1173" customWidth="1"/>
    <col min="6408" max="6412" width="12.90625" style="1173" customWidth="1"/>
    <col min="6413" max="6662" width="9.26953125" style="1173"/>
    <col min="6663" max="6663" width="22.453125" style="1173" customWidth="1"/>
    <col min="6664" max="6668" width="12.90625" style="1173" customWidth="1"/>
    <col min="6669" max="6918" width="9.26953125" style="1173"/>
    <col min="6919" max="6919" width="22.453125" style="1173" customWidth="1"/>
    <col min="6920" max="6924" width="12.90625" style="1173" customWidth="1"/>
    <col min="6925" max="7174" width="9.26953125" style="1173"/>
    <col min="7175" max="7175" width="22.453125" style="1173" customWidth="1"/>
    <col min="7176" max="7180" width="12.90625" style="1173" customWidth="1"/>
    <col min="7181" max="7430" width="9.26953125" style="1173"/>
    <col min="7431" max="7431" width="22.453125" style="1173" customWidth="1"/>
    <col min="7432" max="7436" width="12.90625" style="1173" customWidth="1"/>
    <col min="7437" max="7686" width="9.26953125" style="1173"/>
    <col min="7687" max="7687" width="22.453125" style="1173" customWidth="1"/>
    <col min="7688" max="7692" width="12.90625" style="1173" customWidth="1"/>
    <col min="7693" max="7942" width="9.26953125" style="1173"/>
    <col min="7943" max="7943" width="22.453125" style="1173" customWidth="1"/>
    <col min="7944" max="7948" width="12.90625" style="1173" customWidth="1"/>
    <col min="7949" max="8198" width="9.26953125" style="1173"/>
    <col min="8199" max="8199" width="22.453125" style="1173" customWidth="1"/>
    <col min="8200" max="8204" width="12.90625" style="1173" customWidth="1"/>
    <col min="8205" max="8454" width="9.26953125" style="1173"/>
    <col min="8455" max="8455" width="22.453125" style="1173" customWidth="1"/>
    <col min="8456" max="8460" width="12.90625" style="1173" customWidth="1"/>
    <col min="8461" max="8710" width="9.26953125" style="1173"/>
    <col min="8711" max="8711" width="22.453125" style="1173" customWidth="1"/>
    <col min="8712" max="8716" width="12.90625" style="1173" customWidth="1"/>
    <col min="8717" max="8966" width="9.26953125" style="1173"/>
    <col min="8967" max="8967" width="22.453125" style="1173" customWidth="1"/>
    <col min="8968" max="8972" width="12.90625" style="1173" customWidth="1"/>
    <col min="8973" max="9222" width="9.26953125" style="1173"/>
    <col min="9223" max="9223" width="22.453125" style="1173" customWidth="1"/>
    <col min="9224" max="9228" width="12.90625" style="1173" customWidth="1"/>
    <col min="9229" max="9478" width="9.26953125" style="1173"/>
    <col min="9479" max="9479" width="22.453125" style="1173" customWidth="1"/>
    <col min="9480" max="9484" width="12.90625" style="1173" customWidth="1"/>
    <col min="9485" max="9734" width="9.26953125" style="1173"/>
    <col min="9735" max="9735" width="22.453125" style="1173" customWidth="1"/>
    <col min="9736" max="9740" width="12.90625" style="1173" customWidth="1"/>
    <col min="9741" max="9990" width="9.26953125" style="1173"/>
    <col min="9991" max="9991" width="22.453125" style="1173" customWidth="1"/>
    <col min="9992" max="9996" width="12.90625" style="1173" customWidth="1"/>
    <col min="9997" max="10246" width="9.26953125" style="1173"/>
    <col min="10247" max="10247" width="22.453125" style="1173" customWidth="1"/>
    <col min="10248" max="10252" width="12.90625" style="1173" customWidth="1"/>
    <col min="10253" max="10502" width="9.26953125" style="1173"/>
    <col min="10503" max="10503" width="22.453125" style="1173" customWidth="1"/>
    <col min="10504" max="10508" width="12.90625" style="1173" customWidth="1"/>
    <col min="10509" max="10758" width="9.26953125" style="1173"/>
    <col min="10759" max="10759" width="22.453125" style="1173" customWidth="1"/>
    <col min="10760" max="10764" width="12.90625" style="1173" customWidth="1"/>
    <col min="10765" max="11014" width="9.26953125" style="1173"/>
    <col min="11015" max="11015" width="22.453125" style="1173" customWidth="1"/>
    <col min="11016" max="11020" width="12.90625" style="1173" customWidth="1"/>
    <col min="11021" max="11270" width="9.26953125" style="1173"/>
    <col min="11271" max="11271" width="22.453125" style="1173" customWidth="1"/>
    <col min="11272" max="11276" width="12.90625" style="1173" customWidth="1"/>
    <col min="11277" max="11526" width="9.26953125" style="1173"/>
    <col min="11527" max="11527" width="22.453125" style="1173" customWidth="1"/>
    <col min="11528" max="11532" width="12.90625" style="1173" customWidth="1"/>
    <col min="11533" max="11782" width="9.26953125" style="1173"/>
    <col min="11783" max="11783" width="22.453125" style="1173" customWidth="1"/>
    <col min="11784" max="11788" width="12.90625" style="1173" customWidth="1"/>
    <col min="11789" max="12038" width="9.26953125" style="1173"/>
    <col min="12039" max="12039" width="22.453125" style="1173" customWidth="1"/>
    <col min="12040" max="12044" width="12.90625" style="1173" customWidth="1"/>
    <col min="12045" max="12294" width="9.26953125" style="1173"/>
    <col min="12295" max="12295" width="22.453125" style="1173" customWidth="1"/>
    <col min="12296" max="12300" width="12.90625" style="1173" customWidth="1"/>
    <col min="12301" max="12550" width="9.26953125" style="1173"/>
    <col min="12551" max="12551" width="22.453125" style="1173" customWidth="1"/>
    <col min="12552" max="12556" width="12.90625" style="1173" customWidth="1"/>
    <col min="12557" max="12806" width="9.26953125" style="1173"/>
    <col min="12807" max="12807" width="22.453125" style="1173" customWidth="1"/>
    <col min="12808" max="12812" width="12.90625" style="1173" customWidth="1"/>
    <col min="12813" max="13062" width="9.26953125" style="1173"/>
    <col min="13063" max="13063" width="22.453125" style="1173" customWidth="1"/>
    <col min="13064" max="13068" width="12.90625" style="1173" customWidth="1"/>
    <col min="13069" max="13318" width="9.26953125" style="1173"/>
    <col min="13319" max="13319" width="22.453125" style="1173" customWidth="1"/>
    <col min="13320" max="13324" width="12.90625" style="1173" customWidth="1"/>
    <col min="13325" max="13574" width="9.26953125" style="1173"/>
    <col min="13575" max="13575" width="22.453125" style="1173" customWidth="1"/>
    <col min="13576" max="13580" width="12.90625" style="1173" customWidth="1"/>
    <col min="13581" max="13830" width="9.26953125" style="1173"/>
    <col min="13831" max="13831" width="22.453125" style="1173" customWidth="1"/>
    <col min="13832" max="13836" width="12.90625" style="1173" customWidth="1"/>
    <col min="13837" max="14086" width="9.26953125" style="1173"/>
    <col min="14087" max="14087" width="22.453125" style="1173" customWidth="1"/>
    <col min="14088" max="14092" width="12.90625" style="1173" customWidth="1"/>
    <col min="14093" max="14342" width="9.26953125" style="1173"/>
    <col min="14343" max="14343" width="22.453125" style="1173" customWidth="1"/>
    <col min="14344" max="14348" width="12.90625" style="1173" customWidth="1"/>
    <col min="14349" max="14598" width="9.26953125" style="1173"/>
    <col min="14599" max="14599" width="22.453125" style="1173" customWidth="1"/>
    <col min="14600" max="14604" width="12.90625" style="1173" customWidth="1"/>
    <col min="14605" max="14854" width="9.26953125" style="1173"/>
    <col min="14855" max="14855" width="22.453125" style="1173" customWidth="1"/>
    <col min="14856" max="14860" width="12.90625" style="1173" customWidth="1"/>
    <col min="14861" max="15110" width="9.26953125" style="1173"/>
    <col min="15111" max="15111" width="22.453125" style="1173" customWidth="1"/>
    <col min="15112" max="15116" width="12.90625" style="1173" customWidth="1"/>
    <col min="15117" max="15366" width="9.26953125" style="1173"/>
    <col min="15367" max="15367" width="22.453125" style="1173" customWidth="1"/>
    <col min="15368" max="15372" width="12.90625" style="1173" customWidth="1"/>
    <col min="15373" max="15622" width="9.26953125" style="1173"/>
    <col min="15623" max="15623" width="22.453125" style="1173" customWidth="1"/>
    <col min="15624" max="15628" width="12.90625" style="1173" customWidth="1"/>
    <col min="15629" max="15878" width="9.26953125" style="1173"/>
    <col min="15879" max="15879" width="22.453125" style="1173" customWidth="1"/>
    <col min="15880" max="15884" width="12.90625" style="1173" customWidth="1"/>
    <col min="15885" max="16134" width="9.26953125" style="1173"/>
    <col min="16135" max="16135" width="22.453125" style="1173" customWidth="1"/>
    <col min="16136" max="16140" width="12.90625" style="1173" customWidth="1"/>
    <col min="16141" max="16384" width="9.26953125" style="1173"/>
  </cols>
  <sheetData>
    <row r="1" spans="1:17" s="1164" customFormat="1" ht="16.5">
      <c r="A1" s="1208"/>
      <c r="B1" s="1208"/>
      <c r="C1" s="1208"/>
      <c r="D1" s="1208"/>
      <c r="E1" s="1208"/>
      <c r="F1" s="1208"/>
      <c r="G1" s="2276" t="s">
        <v>646</v>
      </c>
      <c r="H1" s="2276"/>
      <c r="I1" s="2276"/>
      <c r="J1" s="2276"/>
      <c r="K1" s="2276"/>
      <c r="L1" s="2276"/>
    </row>
    <row r="2" spans="1:17" s="1169" customFormat="1" ht="13.75" customHeight="1" thickBot="1">
      <c r="A2" s="1209"/>
      <c r="B2" s="1210"/>
      <c r="C2" s="1210"/>
      <c r="D2" s="1211"/>
      <c r="E2" s="1211"/>
      <c r="F2" s="1201"/>
      <c r="G2" s="1165"/>
      <c r="H2" s="1166"/>
      <c r="I2" s="1166"/>
      <c r="J2" s="1167"/>
      <c r="K2" s="1167"/>
      <c r="L2" s="1168" t="s">
        <v>647</v>
      </c>
    </row>
    <row r="3" spans="1:17" ht="24.75" customHeight="1">
      <c r="A3" s="1212"/>
      <c r="B3" s="1213"/>
      <c r="C3" s="1213"/>
      <c r="D3" s="1213"/>
      <c r="E3" s="1213"/>
      <c r="F3" s="1202"/>
      <c r="G3" s="1170" t="s">
        <v>648</v>
      </c>
      <c r="H3" s="1171" t="s">
        <v>218</v>
      </c>
      <c r="I3" s="1171" t="s">
        <v>243</v>
      </c>
      <c r="J3" s="1171" t="s">
        <v>745</v>
      </c>
      <c r="K3" s="1644" t="s">
        <v>883</v>
      </c>
      <c r="L3" s="1646" t="s">
        <v>884</v>
      </c>
      <c r="M3" s="1647"/>
      <c r="N3" s="1173"/>
      <c r="O3" s="1173"/>
      <c r="P3" s="1173"/>
      <c r="Q3" s="1173"/>
    </row>
    <row r="4" spans="1:17" ht="17.649999999999999" customHeight="1">
      <c r="A4" s="1214"/>
      <c r="B4" s="1215"/>
      <c r="C4" s="1215"/>
      <c r="D4" s="1215"/>
      <c r="E4" s="1215"/>
      <c r="F4" s="1203"/>
      <c r="G4" s="1174" t="s">
        <v>217</v>
      </c>
      <c r="H4" s="1175">
        <v>2016</v>
      </c>
      <c r="I4" s="1175">
        <v>2017</v>
      </c>
      <c r="J4" s="1175">
        <v>2018</v>
      </c>
      <c r="K4" s="1645">
        <v>2019</v>
      </c>
      <c r="L4" s="1647">
        <v>2020</v>
      </c>
      <c r="M4" s="1173"/>
      <c r="N4" s="1173"/>
      <c r="O4" s="1173"/>
      <c r="P4" s="1173"/>
      <c r="Q4" s="1173"/>
    </row>
    <row r="5" spans="1:17" s="1179" customFormat="1" ht="18" customHeight="1">
      <c r="A5" s="937"/>
      <c r="B5" s="1216"/>
      <c r="C5" s="1216"/>
      <c r="D5" s="1216"/>
      <c r="E5" s="1216"/>
      <c r="F5" s="1204"/>
      <c r="G5" s="1177" t="s">
        <v>649</v>
      </c>
      <c r="H5" s="1439">
        <v>30858</v>
      </c>
      <c r="I5" s="1439">
        <v>33200</v>
      </c>
      <c r="J5" s="1439">
        <v>31430</v>
      </c>
      <c r="K5" s="1439">
        <v>32320</v>
      </c>
      <c r="L5" s="1648">
        <v>37376</v>
      </c>
      <c r="M5" s="1178"/>
    </row>
    <row r="6" spans="1:17" s="1179" customFormat="1" ht="18" customHeight="1">
      <c r="A6" s="937"/>
      <c r="B6" s="1216"/>
      <c r="C6" s="1216"/>
      <c r="D6" s="1216"/>
      <c r="E6" s="1216"/>
      <c r="F6" s="1204"/>
      <c r="G6" s="1177" t="s">
        <v>650</v>
      </c>
      <c r="H6" s="1439">
        <v>649</v>
      </c>
      <c r="I6" s="1439">
        <v>648</v>
      </c>
      <c r="J6" s="1439">
        <v>656</v>
      </c>
      <c r="K6" s="1439">
        <v>666</v>
      </c>
      <c r="L6" s="1440">
        <v>676</v>
      </c>
    </row>
    <row r="7" spans="1:17" s="1179" customFormat="1" ht="18" customHeight="1">
      <c r="A7" s="937"/>
      <c r="B7" s="1216"/>
      <c r="C7" s="1216"/>
      <c r="D7" s="1216"/>
      <c r="E7" s="1216"/>
      <c r="F7" s="1204"/>
      <c r="G7" s="1177" t="s">
        <v>651</v>
      </c>
      <c r="H7" s="1439">
        <v>9614</v>
      </c>
      <c r="I7" s="1439">
        <v>8399</v>
      </c>
      <c r="J7" s="1439">
        <v>12060</v>
      </c>
      <c r="K7" s="1439">
        <v>9905</v>
      </c>
      <c r="L7" s="1440">
        <v>5518</v>
      </c>
    </row>
    <row r="8" spans="1:17" s="1179" customFormat="1" ht="18" customHeight="1">
      <c r="A8" s="937"/>
      <c r="B8" s="1216"/>
      <c r="C8" s="1216"/>
      <c r="D8" s="1216"/>
      <c r="E8" s="1216"/>
      <c r="F8" s="1204"/>
      <c r="G8" s="1177" t="s">
        <v>652</v>
      </c>
      <c r="H8" s="1439">
        <v>10356</v>
      </c>
      <c r="I8" s="1439">
        <v>10300</v>
      </c>
      <c r="J8" s="1439">
        <v>11749</v>
      </c>
      <c r="K8" s="1439">
        <v>12544</v>
      </c>
      <c r="L8" s="1440">
        <v>35137</v>
      </c>
    </row>
    <row r="9" spans="1:17" s="1179" customFormat="1" ht="18" customHeight="1">
      <c r="A9" s="937"/>
      <c r="B9" s="1216"/>
      <c r="C9" s="1216"/>
      <c r="D9" s="1216"/>
      <c r="E9" s="1216"/>
      <c r="F9" s="1204"/>
      <c r="G9" s="1177" t="s">
        <v>653</v>
      </c>
      <c r="H9" s="1439">
        <v>5322</v>
      </c>
      <c r="I9" s="1439">
        <v>3663</v>
      </c>
      <c r="J9" s="1439">
        <v>6448</v>
      </c>
      <c r="K9" s="1439">
        <v>5714</v>
      </c>
      <c r="L9" s="1440">
        <v>8733</v>
      </c>
    </row>
    <row r="10" spans="1:17" s="1179" customFormat="1" ht="18" customHeight="1">
      <c r="A10" s="937"/>
      <c r="B10" s="1216"/>
      <c r="C10" s="1216"/>
      <c r="D10" s="1216"/>
      <c r="E10" s="1216"/>
      <c r="F10" s="1204"/>
      <c r="G10" s="1177" t="s">
        <v>654</v>
      </c>
      <c r="H10" s="1439">
        <v>18828</v>
      </c>
      <c r="I10" s="1439">
        <v>18344</v>
      </c>
      <c r="J10" s="1439">
        <v>19247</v>
      </c>
      <c r="K10" s="1439">
        <v>21561</v>
      </c>
      <c r="L10" s="1440">
        <v>23994</v>
      </c>
    </row>
    <row r="11" spans="1:17" s="1179" customFormat="1" ht="18" customHeight="1" thickBot="1">
      <c r="A11" s="937"/>
      <c r="B11" s="1216"/>
      <c r="C11" s="1216"/>
      <c r="D11" s="1216"/>
      <c r="E11" s="1216"/>
      <c r="F11" s="1204"/>
      <c r="G11" s="1180" t="s">
        <v>655</v>
      </c>
      <c r="H11" s="1822">
        <f>SUM(H5:H10)</f>
        <v>75627</v>
      </c>
      <c r="I11" s="1822">
        <f t="shared" ref="I11:K11" si="0">SUM(I5:I10)</f>
        <v>74554</v>
      </c>
      <c r="J11" s="1822">
        <f t="shared" si="0"/>
        <v>81590</v>
      </c>
      <c r="K11" s="1822">
        <f t="shared" si="0"/>
        <v>82710</v>
      </c>
      <c r="L11" s="1822">
        <f>SUM(L5:L10)</f>
        <v>111434</v>
      </c>
    </row>
    <row r="12" spans="1:17" s="1185" customFormat="1" ht="15.75" customHeight="1">
      <c r="A12" s="1217"/>
      <c r="B12" s="1218"/>
      <c r="C12" s="1218"/>
      <c r="D12" s="1219"/>
      <c r="E12" s="1219"/>
      <c r="F12" s="1201"/>
      <c r="G12" s="1181"/>
      <c r="H12" s="1182"/>
      <c r="I12" s="1182"/>
      <c r="J12" s="1183"/>
      <c r="K12" s="1183"/>
      <c r="L12" s="1184" t="s">
        <v>656</v>
      </c>
    </row>
    <row r="13" spans="1:17" s="1189" customFormat="1" ht="30" customHeight="1">
      <c r="A13" s="1220"/>
      <c r="B13" s="1187"/>
      <c r="C13" s="1187"/>
      <c r="D13" s="1188"/>
      <c r="E13" s="1188"/>
      <c r="F13" s="1187"/>
      <c r="G13" s="1186"/>
      <c r="H13" s="1187"/>
      <c r="I13" s="1187"/>
      <c r="J13" s="1188"/>
      <c r="K13" s="1188"/>
      <c r="L13" s="1187"/>
    </row>
    <row r="14" spans="1:17" s="1190" customFormat="1" ht="21.65" customHeight="1">
      <c r="A14" s="1221"/>
      <c r="B14" s="1221"/>
      <c r="C14" s="1221"/>
      <c r="D14" s="1221"/>
      <c r="E14" s="1221"/>
      <c r="F14" s="1221"/>
      <c r="G14" s="2277" t="s">
        <v>657</v>
      </c>
      <c r="H14" s="2277"/>
      <c r="I14" s="2277"/>
      <c r="J14" s="2277"/>
      <c r="K14" s="2277"/>
      <c r="L14" s="2277"/>
    </row>
    <row r="15" spans="1:17" s="1169" customFormat="1" ht="13.75" customHeight="1" thickBot="1">
      <c r="A15" s="1222"/>
      <c r="B15" s="1223"/>
      <c r="C15" s="1223"/>
      <c r="D15" s="1224"/>
      <c r="E15" s="1224"/>
      <c r="F15" s="1205"/>
      <c r="H15" s="1191"/>
      <c r="I15" s="1191"/>
      <c r="J15" s="1192"/>
      <c r="K15" s="1192"/>
      <c r="L15" s="1193" t="s">
        <v>647</v>
      </c>
    </row>
    <row r="16" spans="1:17" ht="17.649999999999999" customHeight="1">
      <c r="A16" s="1212"/>
      <c r="B16" s="1213"/>
      <c r="C16" s="1213"/>
      <c r="D16" s="1213"/>
      <c r="E16" s="1213"/>
      <c r="F16" s="1202"/>
      <c r="G16" s="1170" t="s">
        <v>658</v>
      </c>
      <c r="H16" s="1171" t="s">
        <v>218</v>
      </c>
      <c r="I16" s="1171" t="s">
        <v>243</v>
      </c>
      <c r="J16" s="1171" t="s">
        <v>745</v>
      </c>
      <c r="K16" s="1172" t="s">
        <v>883</v>
      </c>
      <c r="L16" s="1172" t="s">
        <v>884</v>
      </c>
      <c r="M16" s="1173"/>
      <c r="N16" s="1173"/>
      <c r="O16" s="1173"/>
      <c r="P16" s="1173"/>
      <c r="Q16" s="1173"/>
    </row>
    <row r="17" spans="1:17" ht="17.649999999999999" customHeight="1">
      <c r="A17" s="1214"/>
      <c r="B17" s="1215"/>
      <c r="C17" s="1215"/>
      <c r="D17" s="1215"/>
      <c r="E17" s="1215"/>
      <c r="F17" s="1203"/>
      <c r="G17" s="1174" t="s">
        <v>217</v>
      </c>
      <c r="H17" s="1175">
        <v>2016</v>
      </c>
      <c r="I17" s="1175">
        <v>2017</v>
      </c>
      <c r="J17" s="1175">
        <v>2018</v>
      </c>
      <c r="K17" s="1176">
        <v>2019</v>
      </c>
      <c r="L17" s="1176">
        <v>2020</v>
      </c>
      <c r="M17" s="1173"/>
      <c r="N17" s="1173"/>
      <c r="O17" s="1173"/>
      <c r="P17" s="1173"/>
      <c r="Q17" s="1173"/>
    </row>
    <row r="18" spans="1:17" ht="18" customHeight="1">
      <c r="A18" s="1225"/>
      <c r="B18" s="1226"/>
      <c r="C18" s="1226"/>
      <c r="D18" s="1226"/>
      <c r="E18" s="1226"/>
      <c r="F18" s="1206"/>
      <c r="G18" s="1194" t="s">
        <v>659</v>
      </c>
      <c r="H18" s="1441">
        <v>8882</v>
      </c>
      <c r="I18" s="1441">
        <v>8306</v>
      </c>
      <c r="J18" s="1441">
        <v>8571</v>
      </c>
      <c r="K18" s="1442">
        <v>8594</v>
      </c>
      <c r="L18" s="1442">
        <v>30431</v>
      </c>
      <c r="M18" s="1173"/>
      <c r="N18" s="1173"/>
      <c r="O18" s="1173"/>
      <c r="P18" s="1173"/>
      <c r="Q18" s="1173"/>
    </row>
    <row r="19" spans="1:17" ht="18" customHeight="1">
      <c r="A19" s="1225"/>
      <c r="B19" s="1226"/>
      <c r="C19" s="1226"/>
      <c r="D19" s="1226"/>
      <c r="E19" s="1226"/>
      <c r="F19" s="1206"/>
      <c r="G19" s="1194" t="s">
        <v>660</v>
      </c>
      <c r="H19" s="1441">
        <v>24132</v>
      </c>
      <c r="I19" s="1441">
        <v>24757</v>
      </c>
      <c r="J19" s="1441">
        <v>26305</v>
      </c>
      <c r="K19" s="1442">
        <v>26933</v>
      </c>
      <c r="L19" s="1442">
        <v>27991</v>
      </c>
      <c r="M19" s="1173"/>
      <c r="N19" s="1173"/>
      <c r="O19" s="1173"/>
      <c r="P19" s="1173"/>
      <c r="Q19" s="1173"/>
    </row>
    <row r="20" spans="1:17" ht="18" customHeight="1">
      <c r="A20" s="1225"/>
      <c r="B20" s="1226"/>
      <c r="C20" s="1226"/>
      <c r="D20" s="1226"/>
      <c r="E20" s="1226"/>
      <c r="F20" s="1206"/>
      <c r="G20" s="1194" t="s">
        <v>661</v>
      </c>
      <c r="H20" s="1441">
        <v>5467</v>
      </c>
      <c r="I20" s="1441">
        <v>5972</v>
      </c>
      <c r="J20" s="1441">
        <v>5713</v>
      </c>
      <c r="K20" s="1442">
        <v>6531</v>
      </c>
      <c r="L20" s="1442">
        <v>5800</v>
      </c>
      <c r="M20" s="1173"/>
      <c r="N20" s="1173"/>
      <c r="O20" s="1173"/>
      <c r="P20" s="1173"/>
      <c r="Q20" s="1173"/>
    </row>
    <row r="21" spans="1:17" ht="18" customHeight="1">
      <c r="A21" s="1225"/>
      <c r="B21" s="1226"/>
      <c r="C21" s="1226"/>
      <c r="D21" s="1226"/>
      <c r="E21" s="1226"/>
      <c r="F21" s="1206"/>
      <c r="G21" s="1194" t="s">
        <v>662</v>
      </c>
      <c r="H21" s="1441">
        <v>284</v>
      </c>
      <c r="I21" s="1441">
        <v>287</v>
      </c>
      <c r="J21" s="1441">
        <v>280</v>
      </c>
      <c r="K21" s="1442">
        <v>275</v>
      </c>
      <c r="L21" s="1442">
        <v>273</v>
      </c>
      <c r="M21" s="1173"/>
      <c r="N21" s="1173"/>
      <c r="O21" s="1173"/>
      <c r="P21" s="1173"/>
      <c r="Q21" s="1173"/>
    </row>
    <row r="22" spans="1:17" ht="18" customHeight="1">
      <c r="A22" s="1225"/>
      <c r="B22" s="1226"/>
      <c r="C22" s="1226"/>
      <c r="D22" s="1226"/>
      <c r="E22" s="1226"/>
      <c r="F22" s="1206"/>
      <c r="G22" s="1194" t="s">
        <v>663</v>
      </c>
      <c r="H22" s="1441">
        <v>2134</v>
      </c>
      <c r="I22" s="1441">
        <v>1886</v>
      </c>
      <c r="J22" s="1441">
        <v>1494</v>
      </c>
      <c r="K22" s="1442">
        <v>1507</v>
      </c>
      <c r="L22" s="1442">
        <v>1520</v>
      </c>
      <c r="M22" s="1173"/>
      <c r="N22" s="1173"/>
      <c r="O22" s="1173"/>
      <c r="P22" s="1173"/>
      <c r="Q22" s="1173"/>
    </row>
    <row r="23" spans="1:17" ht="21.75" customHeight="1">
      <c r="A23" s="1225"/>
      <c r="B23" s="1226"/>
      <c r="C23" s="1226"/>
      <c r="D23" s="1226"/>
      <c r="F23" s="1500" t="s">
        <v>997</v>
      </c>
      <c r="G23" s="1194" t="s">
        <v>664</v>
      </c>
      <c r="H23" s="1441">
        <v>2422</v>
      </c>
      <c r="I23" s="1441">
        <v>1852</v>
      </c>
      <c r="J23" s="1441">
        <v>2736</v>
      </c>
      <c r="K23" s="1442">
        <v>2138</v>
      </c>
      <c r="L23" s="1442">
        <v>3915</v>
      </c>
      <c r="M23" s="1173"/>
      <c r="N23" s="1173"/>
      <c r="O23" s="1173"/>
      <c r="P23" s="1173"/>
      <c r="Q23" s="1173"/>
    </row>
    <row r="24" spans="1:17" ht="18" customHeight="1">
      <c r="A24" s="1225"/>
      <c r="B24" s="1226"/>
      <c r="C24" s="1226"/>
      <c r="D24" s="1226"/>
      <c r="E24" s="1226"/>
      <c r="F24" s="1206"/>
      <c r="G24" s="1194" t="s">
        <v>665</v>
      </c>
      <c r="H24" s="1441">
        <v>9646</v>
      </c>
      <c r="I24" s="1441">
        <v>8438</v>
      </c>
      <c r="J24" s="1441">
        <v>7118</v>
      </c>
      <c r="K24" s="1442">
        <v>7788</v>
      </c>
      <c r="L24" s="1442">
        <v>6811</v>
      </c>
      <c r="M24" s="1173"/>
      <c r="N24" s="1173"/>
      <c r="O24" s="1173"/>
      <c r="P24" s="1173"/>
      <c r="Q24" s="1173"/>
    </row>
    <row r="25" spans="1:17" ht="18" customHeight="1">
      <c r="A25" s="1225"/>
      <c r="B25" s="1226"/>
      <c r="C25" s="1226"/>
      <c r="D25" s="1226"/>
      <c r="E25" s="1226"/>
      <c r="F25" s="1206"/>
      <c r="G25" s="1194" t="s">
        <v>666</v>
      </c>
      <c r="H25" s="1441">
        <v>3110</v>
      </c>
      <c r="I25" s="1441">
        <v>2904</v>
      </c>
      <c r="J25" s="1441">
        <v>3076</v>
      </c>
      <c r="K25" s="1442">
        <v>3208</v>
      </c>
      <c r="L25" s="1442">
        <v>3781</v>
      </c>
      <c r="M25" s="1173"/>
      <c r="N25" s="1173"/>
      <c r="O25" s="1173"/>
      <c r="P25" s="1173"/>
      <c r="Q25" s="1173"/>
    </row>
    <row r="26" spans="1:17" ht="18" customHeight="1">
      <c r="A26" s="1225"/>
      <c r="B26" s="1226"/>
      <c r="C26" s="1226"/>
      <c r="D26" s="1226"/>
      <c r="E26" s="1226"/>
      <c r="F26" s="1206"/>
      <c r="G26" s="1194" t="s">
        <v>667</v>
      </c>
      <c r="H26" s="1441">
        <v>9072</v>
      </c>
      <c r="I26" s="1441">
        <v>8976</v>
      </c>
      <c r="J26" s="1441">
        <v>6955</v>
      </c>
      <c r="K26" s="1442">
        <v>8551</v>
      </c>
      <c r="L26" s="1442">
        <v>12112</v>
      </c>
      <c r="M26" s="1173"/>
      <c r="N26" s="1173"/>
      <c r="O26" s="1173"/>
      <c r="P26" s="1173"/>
      <c r="Q26" s="1173"/>
    </row>
    <row r="27" spans="1:17" ht="18" customHeight="1">
      <c r="A27" s="1225"/>
      <c r="B27" s="1226"/>
      <c r="C27" s="1226"/>
      <c r="D27" s="1226"/>
      <c r="E27" s="1226"/>
      <c r="F27" s="1206"/>
      <c r="G27" s="1194" t="s">
        <v>668</v>
      </c>
      <c r="H27" s="1441">
        <v>321</v>
      </c>
      <c r="I27" s="1441">
        <v>106</v>
      </c>
      <c r="J27" s="1441">
        <v>5396</v>
      </c>
      <c r="K27" s="1442">
        <v>3097</v>
      </c>
      <c r="L27" s="1442">
        <v>5826</v>
      </c>
      <c r="M27" s="1173"/>
      <c r="N27" s="1173"/>
      <c r="O27" s="1173"/>
      <c r="P27" s="1173"/>
      <c r="Q27" s="1173"/>
    </row>
    <row r="28" spans="1:17" ht="18" customHeight="1">
      <c r="A28" s="1225"/>
      <c r="B28" s="1226"/>
      <c r="C28" s="1226"/>
      <c r="D28" s="1226"/>
      <c r="E28" s="1226"/>
      <c r="F28" s="1206"/>
      <c r="G28" s="1194" t="s">
        <v>669</v>
      </c>
      <c r="H28" s="1441">
        <v>8063</v>
      </c>
      <c r="I28" s="1441">
        <v>8687</v>
      </c>
      <c r="J28" s="1441">
        <v>8372</v>
      </c>
      <c r="K28" s="1442">
        <v>8810</v>
      </c>
      <c r="L28" s="1442">
        <v>8879</v>
      </c>
      <c r="M28" s="1173"/>
      <c r="N28" s="1173"/>
      <c r="O28" s="1173"/>
      <c r="P28" s="1173"/>
      <c r="Q28" s="1173"/>
    </row>
    <row r="29" spans="1:17" ht="18" customHeight="1" thickBot="1">
      <c r="A29" s="1225"/>
      <c r="B29" s="1226"/>
      <c r="C29" s="1226"/>
      <c r="D29" s="1226"/>
      <c r="E29" s="1226"/>
      <c r="F29" s="1206"/>
      <c r="G29" s="1195" t="s">
        <v>670</v>
      </c>
      <c r="H29" s="1823">
        <f>SUM(H18:H28)</f>
        <v>73533</v>
      </c>
      <c r="I29" s="1823">
        <f t="shared" ref="I29:L29" si="1">SUM(I18:I28)</f>
        <v>72171</v>
      </c>
      <c r="J29" s="1823">
        <f t="shared" si="1"/>
        <v>76016</v>
      </c>
      <c r="K29" s="1823">
        <f t="shared" si="1"/>
        <v>77432</v>
      </c>
      <c r="L29" s="1823">
        <f t="shared" si="1"/>
        <v>107339</v>
      </c>
      <c r="M29" s="1173"/>
      <c r="N29" s="1173"/>
      <c r="O29" s="1173"/>
      <c r="P29" s="1173"/>
      <c r="Q29" s="1173"/>
    </row>
    <row r="30" spans="1:17" s="1185" customFormat="1" ht="15.75" customHeight="1">
      <c r="A30" s="1227"/>
      <c r="B30" s="1228"/>
      <c r="C30" s="1228"/>
      <c r="D30" s="1229"/>
      <c r="E30" s="1229"/>
      <c r="F30" s="1205"/>
      <c r="H30" s="1196"/>
      <c r="I30" s="1196"/>
      <c r="J30" s="1197"/>
      <c r="K30" s="1197"/>
      <c r="L30" s="1198" t="s">
        <v>656</v>
      </c>
    </row>
    <row r="31" spans="1:17" s="1189" customFormat="1" ht="30" customHeight="1">
      <c r="A31" s="1230"/>
      <c r="B31" s="1231"/>
      <c r="C31" s="1231"/>
      <c r="D31" s="1232"/>
      <c r="E31" s="1232"/>
      <c r="F31" s="1231"/>
    </row>
    <row r="32" spans="1:17" s="1190" customFormat="1" ht="16.5">
      <c r="A32" s="1221"/>
      <c r="B32" s="1221"/>
      <c r="C32" s="1221"/>
      <c r="D32" s="1221"/>
      <c r="E32" s="1221"/>
      <c r="F32" s="1221"/>
    </row>
    <row r="33" spans="1:17" s="1169" customFormat="1" ht="13.75" customHeight="1">
      <c r="A33" s="1222"/>
      <c r="B33" s="1223"/>
      <c r="C33" s="1223"/>
      <c r="D33" s="1224"/>
      <c r="E33" s="1224"/>
      <c r="F33" s="1205"/>
    </row>
    <row r="34" spans="1:17" ht="17.5" customHeight="1">
      <c r="A34" s="1212"/>
      <c r="B34" s="1213"/>
      <c r="C34" s="1213"/>
      <c r="D34" s="1213"/>
      <c r="E34" s="1213"/>
      <c r="F34" s="1202"/>
      <c r="H34" s="1173"/>
      <c r="I34" s="1173"/>
      <c r="J34" s="1173"/>
      <c r="K34" s="1173"/>
      <c r="L34" s="1173"/>
      <c r="M34" s="1173"/>
      <c r="N34" s="1173"/>
      <c r="O34" s="1173"/>
      <c r="P34" s="1173"/>
      <c r="Q34" s="1173"/>
    </row>
    <row r="35" spans="1:17" ht="17.5" customHeight="1">
      <c r="A35" s="1214"/>
      <c r="B35" s="1233"/>
      <c r="C35" s="1233"/>
      <c r="D35" s="1233"/>
      <c r="E35" s="1233"/>
      <c r="F35" s="1207"/>
      <c r="H35" s="1173"/>
      <c r="I35" s="1173"/>
      <c r="J35" s="1173"/>
      <c r="K35" s="1173"/>
      <c r="L35" s="1173"/>
      <c r="M35" s="1173"/>
      <c r="N35" s="1173"/>
      <c r="O35" s="1173"/>
      <c r="P35" s="1173"/>
      <c r="Q35" s="1173"/>
    </row>
    <row r="36" spans="1:17" ht="18" customHeight="1">
      <c r="A36" s="1225"/>
      <c r="B36" s="1234"/>
      <c r="C36" s="1226"/>
      <c r="D36" s="1226"/>
      <c r="E36" s="1226"/>
      <c r="F36" s="1206"/>
      <c r="H36" s="1173"/>
      <c r="I36" s="1173"/>
      <c r="J36" s="1173"/>
      <c r="K36" s="1173"/>
      <c r="L36" s="1173"/>
      <c r="M36" s="1173"/>
      <c r="N36" s="1173"/>
      <c r="O36" s="1173"/>
      <c r="P36" s="1173"/>
      <c r="Q36" s="1173"/>
    </row>
    <row r="37" spans="1:17" ht="18" customHeight="1">
      <c r="A37" s="1225"/>
      <c r="B37" s="1234"/>
      <c r="C37" s="1226"/>
      <c r="D37" s="1226"/>
      <c r="E37" s="1226"/>
      <c r="F37" s="1206"/>
      <c r="H37" s="1173"/>
      <c r="I37" s="1173"/>
      <c r="J37" s="1173"/>
      <c r="K37" s="1173"/>
      <c r="L37" s="1173"/>
      <c r="M37" s="1173"/>
      <c r="N37" s="1173"/>
      <c r="O37" s="1173"/>
      <c r="P37" s="1173"/>
      <c r="Q37" s="1173"/>
    </row>
    <row r="38" spans="1:17" ht="18" customHeight="1">
      <c r="A38" s="1225"/>
      <c r="B38" s="1234"/>
      <c r="C38" s="1226"/>
      <c r="D38" s="1226"/>
      <c r="E38" s="1226"/>
      <c r="F38" s="1206"/>
      <c r="H38" s="1173"/>
      <c r="I38" s="1173"/>
      <c r="J38" s="1173"/>
      <c r="K38" s="1173"/>
      <c r="L38" s="1173"/>
      <c r="M38" s="1173"/>
      <c r="N38" s="1173"/>
      <c r="O38" s="1173"/>
      <c r="P38" s="1173"/>
      <c r="Q38" s="1173"/>
    </row>
    <row r="39" spans="1:17" ht="18" customHeight="1">
      <c r="A39" s="1225"/>
      <c r="B39" s="1234"/>
      <c r="C39" s="1226"/>
      <c r="D39" s="1226"/>
      <c r="E39" s="1226"/>
      <c r="F39" s="1206"/>
      <c r="H39" s="1173"/>
      <c r="I39" s="1173"/>
      <c r="J39" s="1173"/>
      <c r="K39" s="1173"/>
      <c r="L39" s="1173"/>
      <c r="M39" s="1173"/>
      <c r="N39" s="1173"/>
      <c r="O39" s="1173"/>
      <c r="P39" s="1173"/>
      <c r="Q39" s="1173"/>
    </row>
    <row r="40" spans="1:17" ht="18" customHeight="1">
      <c r="A40" s="1225"/>
      <c r="B40" s="1234"/>
      <c r="C40" s="1226"/>
      <c r="D40" s="1226"/>
      <c r="E40" s="1226"/>
      <c r="F40" s="1206"/>
      <c r="H40" s="1173"/>
      <c r="I40" s="1173"/>
      <c r="J40" s="1173"/>
      <c r="K40" s="1173"/>
      <c r="L40" s="1173"/>
      <c r="M40" s="1173"/>
      <c r="N40" s="1173"/>
      <c r="O40" s="1173"/>
      <c r="P40" s="1173"/>
      <c r="Q40" s="1173"/>
    </row>
    <row r="41" spans="1:17" ht="18" customHeight="1">
      <c r="A41" s="1225"/>
      <c r="B41" s="1234"/>
      <c r="C41" s="1226"/>
      <c r="D41" s="1226"/>
      <c r="E41" s="1226"/>
      <c r="F41" s="1206"/>
      <c r="H41" s="1173"/>
      <c r="I41" s="1173"/>
      <c r="J41" s="1173"/>
      <c r="K41" s="1173"/>
      <c r="L41" s="1173"/>
      <c r="M41" s="1173"/>
      <c r="N41" s="1173"/>
      <c r="O41" s="1173"/>
      <c r="P41" s="1173"/>
      <c r="Q41" s="1173"/>
    </row>
    <row r="42" spans="1:17" ht="18" customHeight="1">
      <c r="A42" s="1225"/>
      <c r="B42" s="1234"/>
      <c r="C42" s="1234"/>
      <c r="D42" s="1234"/>
      <c r="E42" s="1226"/>
      <c r="F42" s="1206"/>
      <c r="H42" s="1173"/>
      <c r="I42" s="1173"/>
      <c r="J42" s="1173"/>
      <c r="K42" s="1173"/>
      <c r="L42" s="1173"/>
      <c r="M42" s="1173"/>
      <c r="N42" s="1173"/>
      <c r="O42" s="1173"/>
      <c r="P42" s="1173"/>
      <c r="Q42" s="1173"/>
    </row>
    <row r="43" spans="1:17" s="1185" customFormat="1" ht="15.75" customHeight="1">
      <c r="A43" s="1227"/>
      <c r="B43" s="1228"/>
      <c r="C43" s="1228"/>
      <c r="D43" s="1229"/>
      <c r="E43" s="1229"/>
      <c r="F43" s="1205"/>
    </row>
    <row r="44" spans="1:17" ht="21" customHeight="1">
      <c r="E44" s="1236"/>
      <c r="F44" s="1501" t="s">
        <v>998</v>
      </c>
      <c r="H44" s="1173"/>
      <c r="I44" s="1173"/>
      <c r="J44" s="1173"/>
      <c r="K44" s="1173"/>
      <c r="L44" s="1173"/>
      <c r="M44" s="1173"/>
      <c r="N44" s="1173"/>
      <c r="O44" s="1173"/>
      <c r="P44" s="1173"/>
      <c r="Q44" s="1173"/>
    </row>
    <row r="45" spans="1:17">
      <c r="M45" s="1173"/>
      <c r="N45" s="1173"/>
      <c r="O45" s="1173"/>
      <c r="P45" s="1173"/>
      <c r="Q45" s="1173"/>
    </row>
    <row r="46" spans="1:17">
      <c r="M46" s="1173"/>
      <c r="N46" s="1173"/>
      <c r="O46" s="1173"/>
      <c r="P46" s="1173"/>
      <c r="Q46" s="1173"/>
    </row>
    <row r="47" spans="1:17">
      <c r="M47" s="1173"/>
      <c r="N47" s="1173"/>
      <c r="O47" s="1173"/>
      <c r="P47" s="1173"/>
      <c r="Q47" s="1173"/>
    </row>
    <row r="48" spans="1:17">
      <c r="M48" s="1173"/>
      <c r="N48" s="1173"/>
      <c r="O48" s="1173"/>
      <c r="P48" s="1173"/>
      <c r="Q48" s="1173"/>
    </row>
    <row r="49" spans="13:17">
      <c r="M49" s="1173"/>
      <c r="N49" s="1173"/>
      <c r="O49" s="1173"/>
      <c r="P49" s="1173"/>
      <c r="Q49" s="1173"/>
    </row>
    <row r="50" spans="13:17">
      <c r="M50" s="1173"/>
      <c r="N50" s="1173"/>
      <c r="O50" s="1173"/>
      <c r="P50" s="1173"/>
      <c r="Q50" s="1173"/>
    </row>
    <row r="51" spans="13:17">
      <c r="M51" s="1173"/>
      <c r="N51" s="1173"/>
      <c r="O51" s="1173"/>
      <c r="P51" s="1173"/>
      <c r="Q51" s="1173"/>
    </row>
    <row r="52" spans="13:17">
      <c r="M52" s="1173"/>
      <c r="N52" s="1173"/>
      <c r="O52" s="1173"/>
      <c r="P52" s="1173"/>
      <c r="Q52" s="1173"/>
    </row>
    <row r="53" spans="13:17">
      <c r="M53" s="1173"/>
      <c r="N53" s="1173"/>
      <c r="O53" s="1173"/>
      <c r="P53" s="1173"/>
      <c r="Q53" s="1173"/>
    </row>
    <row r="54" spans="13:17">
      <c r="M54" s="1173"/>
      <c r="N54" s="1173"/>
      <c r="O54" s="1173"/>
      <c r="P54" s="1173"/>
      <c r="Q54" s="1173"/>
    </row>
  </sheetData>
  <mergeCells count="2">
    <mergeCell ref="G1:L1"/>
    <mergeCell ref="G14:L14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3"/>
  <sheetViews>
    <sheetView workbookViewId="0"/>
  </sheetViews>
  <sheetFormatPr defaultRowHeight="13"/>
  <cols>
    <col min="1" max="1" width="1.6328125" customWidth="1"/>
    <col min="2" max="2" width="12.6328125" customWidth="1"/>
    <col min="3" max="11" width="8.08984375" customWidth="1"/>
    <col min="12" max="12" width="9.6328125" customWidth="1"/>
    <col min="13" max="13" width="1.6328125" customWidth="1"/>
    <col min="14" max="14" width="12.6328125" customWidth="1"/>
    <col min="15" max="21" width="10.36328125" customWidth="1"/>
    <col min="22" max="22" width="9.6328125" customWidth="1"/>
  </cols>
  <sheetData>
    <row r="1" ht="20.149999999999999" customHeight="1"/>
    <row r="51" spans="2:22">
      <c r="N51" s="1"/>
      <c r="O51" s="1"/>
      <c r="P51" s="1"/>
      <c r="Q51" s="1"/>
      <c r="R51" s="1"/>
      <c r="S51" s="1"/>
    </row>
    <row r="52" spans="2:22" ht="5.15" customHeight="1">
      <c r="N52" s="1"/>
      <c r="O52" s="1"/>
      <c r="P52" s="1"/>
      <c r="Q52" s="1"/>
      <c r="R52" s="1"/>
      <c r="S52" s="1"/>
    </row>
    <row r="53" spans="2:22" ht="30" customHeight="1">
      <c r="B53" s="32" t="s">
        <v>47</v>
      </c>
      <c r="C53" s="33">
        <f t="shared" ref="C53:K53" si="0">SUM(C62:C70)</f>
        <v>93587</v>
      </c>
      <c r="D53" s="33">
        <f t="shared" si="0"/>
        <v>108219</v>
      </c>
      <c r="E53" s="33">
        <f t="shared" si="0"/>
        <v>120871</v>
      </c>
      <c r="F53" s="33">
        <f t="shared" si="0"/>
        <v>131159</v>
      </c>
      <c r="G53" s="33">
        <f t="shared" si="0"/>
        <v>142088</v>
      </c>
      <c r="H53" s="33">
        <f t="shared" si="0"/>
        <v>165153</v>
      </c>
      <c r="I53" s="33">
        <f t="shared" si="0"/>
        <v>175346</v>
      </c>
      <c r="J53" s="33">
        <f t="shared" si="0"/>
        <v>184430</v>
      </c>
      <c r="K53" s="33">
        <f t="shared" si="0"/>
        <v>190135</v>
      </c>
      <c r="N53" s="32" t="s">
        <v>47</v>
      </c>
      <c r="O53" s="33">
        <f t="shared" ref="O53:U53" si="1">SUM(O62:O70)</f>
        <v>182164</v>
      </c>
      <c r="P53" s="33">
        <f t="shared" si="1"/>
        <v>182594</v>
      </c>
      <c r="Q53" s="33">
        <f t="shared" si="1"/>
        <v>183467</v>
      </c>
      <c r="R53" s="33">
        <f t="shared" si="1"/>
        <v>183480</v>
      </c>
      <c r="S53" s="33">
        <f t="shared" si="1"/>
        <v>182853</v>
      </c>
      <c r="T53" s="33">
        <f t="shared" si="1"/>
        <v>183312</v>
      </c>
      <c r="U53" s="33">
        <f t="shared" si="1"/>
        <v>184174</v>
      </c>
    </row>
    <row r="54" spans="2:22">
      <c r="G54" s="1939" t="s">
        <v>36</v>
      </c>
      <c r="H54" s="1939"/>
      <c r="I54" s="1939"/>
      <c r="J54" s="1939"/>
      <c r="K54" s="1939"/>
      <c r="N54" s="1"/>
      <c r="O54" s="1"/>
      <c r="P54" s="1939" t="s">
        <v>37</v>
      </c>
      <c r="Q54" s="1939"/>
      <c r="R54" s="1939"/>
      <c r="S54" s="1939"/>
      <c r="T54" s="1939"/>
      <c r="U54" s="1939"/>
    </row>
    <row r="55" spans="2:22" ht="7.5" customHeight="1">
      <c r="G55" s="13"/>
      <c r="H55" s="13"/>
      <c r="I55" s="13"/>
      <c r="J55" s="13"/>
      <c r="K55" s="13"/>
      <c r="N55" s="1"/>
      <c r="O55" s="1"/>
      <c r="P55" s="13"/>
      <c r="Q55" s="13"/>
      <c r="R55" s="13"/>
      <c r="S55" s="13"/>
      <c r="T55" s="13"/>
      <c r="U55" s="13"/>
    </row>
    <row r="56" spans="2:22">
      <c r="G56" s="1"/>
      <c r="N56" s="2279" t="s">
        <v>57</v>
      </c>
      <c r="O56" s="2279"/>
      <c r="P56" s="2279"/>
      <c r="Q56" s="2279"/>
      <c r="R56" s="2279"/>
      <c r="S56" s="2279"/>
      <c r="T56" s="2279"/>
      <c r="U56" s="2279"/>
      <c r="V56" s="2279"/>
    </row>
    <row r="57" spans="2:22">
      <c r="F57" s="13"/>
      <c r="L57" s="13"/>
      <c r="N57" s="1926" t="s">
        <v>60</v>
      </c>
      <c r="O57" s="1926"/>
      <c r="P57" s="1926"/>
      <c r="Q57" s="1926"/>
      <c r="R57" s="1926"/>
      <c r="S57" s="1926"/>
      <c r="T57" s="1926"/>
      <c r="U57" s="1926"/>
      <c r="V57" s="1926"/>
    </row>
    <row r="58" spans="2:22">
      <c r="G58" s="1939"/>
      <c r="H58" s="1939"/>
      <c r="I58" s="1939"/>
      <c r="J58" s="1939"/>
      <c r="K58" s="1939"/>
      <c r="N58" s="1926" t="s">
        <v>62</v>
      </c>
      <c r="O58" s="1926"/>
      <c r="P58" s="1926"/>
      <c r="Q58" s="1926"/>
      <c r="R58" s="1926"/>
      <c r="S58" s="1926"/>
      <c r="T58" s="1926"/>
      <c r="U58" s="1926"/>
      <c r="V58" s="1926"/>
    </row>
    <row r="59" spans="2:22">
      <c r="G59" s="13"/>
      <c r="H59" s="13"/>
      <c r="I59" s="13"/>
      <c r="J59" s="13"/>
      <c r="K59" s="13"/>
      <c r="N59" s="2278" t="s">
        <v>71</v>
      </c>
      <c r="O59" s="2279"/>
      <c r="P59" s="2279"/>
      <c r="Q59" s="2279"/>
      <c r="R59" s="2279"/>
      <c r="S59" s="2279"/>
      <c r="T59" s="2279"/>
      <c r="U59" s="2279"/>
      <c r="V59" s="2279"/>
    </row>
    <row r="60" spans="2:22" ht="24" customHeight="1">
      <c r="N60" s="30"/>
      <c r="O60" s="30"/>
      <c r="P60" s="31"/>
      <c r="Q60" s="31"/>
      <c r="R60" s="31"/>
      <c r="S60" s="31"/>
      <c r="T60" s="31"/>
      <c r="U60" s="31"/>
      <c r="V60" s="31"/>
    </row>
    <row r="61" spans="2:22" ht="24">
      <c r="B61" s="3"/>
      <c r="C61" s="4" t="s">
        <v>27</v>
      </c>
      <c r="D61" s="4" t="s">
        <v>28</v>
      </c>
      <c r="E61" s="4" t="s">
        <v>29</v>
      </c>
      <c r="F61" s="4" t="s">
        <v>30</v>
      </c>
      <c r="G61" s="4" t="s">
        <v>31</v>
      </c>
      <c r="H61" s="4" t="s">
        <v>32</v>
      </c>
      <c r="I61" s="4" t="s">
        <v>33</v>
      </c>
      <c r="J61" s="4" t="s">
        <v>34</v>
      </c>
      <c r="K61" s="4" t="s">
        <v>35</v>
      </c>
      <c r="N61" s="3"/>
      <c r="O61" s="4" t="s">
        <v>65</v>
      </c>
      <c r="P61" s="4" t="s">
        <v>66</v>
      </c>
      <c r="Q61" s="4" t="s">
        <v>67</v>
      </c>
      <c r="R61" s="4" t="s">
        <v>68</v>
      </c>
      <c r="S61" s="4" t="s">
        <v>69</v>
      </c>
      <c r="T61" s="4" t="s">
        <v>72</v>
      </c>
      <c r="U61" s="4" t="s">
        <v>70</v>
      </c>
      <c r="V61" s="13"/>
    </row>
    <row r="62" spans="2:22">
      <c r="B62" s="8" t="s">
        <v>13</v>
      </c>
      <c r="C62" s="12">
        <v>14152</v>
      </c>
      <c r="D62" s="12">
        <v>14160</v>
      </c>
      <c r="E62" s="12">
        <v>13857</v>
      </c>
      <c r="F62" s="12">
        <v>13621</v>
      </c>
      <c r="G62" s="12">
        <v>13002</v>
      </c>
      <c r="H62" s="12">
        <v>12999</v>
      </c>
      <c r="I62" s="12">
        <v>12335</v>
      </c>
      <c r="J62" s="12">
        <v>11747</v>
      </c>
      <c r="K62" s="11">
        <v>10919</v>
      </c>
      <c r="N62" s="8" t="s">
        <v>13</v>
      </c>
      <c r="O62" s="9">
        <v>11767</v>
      </c>
      <c r="P62" s="9">
        <v>11533</v>
      </c>
      <c r="Q62" s="9">
        <v>11326</v>
      </c>
      <c r="R62" s="9">
        <v>11068</v>
      </c>
      <c r="S62" s="9">
        <v>10777</v>
      </c>
      <c r="T62" s="11">
        <v>10559</v>
      </c>
      <c r="U62" s="11">
        <v>10368</v>
      </c>
    </row>
    <row r="63" spans="2:22">
      <c r="B63" s="8" t="s">
        <v>12</v>
      </c>
      <c r="C63" s="12">
        <v>8233</v>
      </c>
      <c r="D63" s="12">
        <v>7941</v>
      </c>
      <c r="E63" s="12">
        <v>7782</v>
      </c>
      <c r="F63" s="12">
        <v>7701</v>
      </c>
      <c r="G63" s="12">
        <v>7302</v>
      </c>
      <c r="H63" s="12">
        <v>7053</v>
      </c>
      <c r="I63" s="12">
        <v>6941</v>
      </c>
      <c r="J63" s="12">
        <v>6484</v>
      </c>
      <c r="K63" s="11">
        <v>6234</v>
      </c>
      <c r="N63" s="8" t="s">
        <v>12</v>
      </c>
      <c r="O63" s="9">
        <v>6590</v>
      </c>
      <c r="P63" s="9">
        <v>6539</v>
      </c>
      <c r="Q63" s="9">
        <v>6457</v>
      </c>
      <c r="R63" s="9">
        <v>6402</v>
      </c>
      <c r="S63" s="9">
        <v>6340</v>
      </c>
      <c r="T63" s="11">
        <v>6299</v>
      </c>
      <c r="U63" s="11">
        <v>6192</v>
      </c>
    </row>
    <row r="64" spans="2:22">
      <c r="B64" s="8" t="s">
        <v>11</v>
      </c>
      <c r="C64" s="12">
        <v>5970</v>
      </c>
      <c r="D64" s="12">
        <v>5722</v>
      </c>
      <c r="E64" s="12">
        <v>5466</v>
      </c>
      <c r="F64" s="12">
        <v>5228</v>
      </c>
      <c r="G64" s="12">
        <v>4966</v>
      </c>
      <c r="H64" s="12">
        <v>4673</v>
      </c>
      <c r="I64" s="12">
        <v>4404</v>
      </c>
      <c r="J64" s="12">
        <v>4131</v>
      </c>
      <c r="K64" s="11">
        <v>3675</v>
      </c>
      <c r="N64" s="8" t="s">
        <v>11</v>
      </c>
      <c r="O64" s="9">
        <v>4110</v>
      </c>
      <c r="P64" s="9">
        <v>4043</v>
      </c>
      <c r="Q64" s="9">
        <v>3923</v>
      </c>
      <c r="R64" s="9">
        <v>3820</v>
      </c>
      <c r="S64" s="9">
        <v>3730</v>
      </c>
      <c r="T64" s="11">
        <v>3652</v>
      </c>
      <c r="U64" s="11">
        <v>3558</v>
      </c>
    </row>
    <row r="65" spans="2:21">
      <c r="B65" s="8" t="s">
        <v>10</v>
      </c>
      <c r="C65" s="12">
        <v>3572</v>
      </c>
      <c r="D65" s="12">
        <v>3269</v>
      </c>
      <c r="E65" s="12">
        <v>3212</v>
      </c>
      <c r="F65" s="12">
        <v>3118</v>
      </c>
      <c r="G65" s="12">
        <v>2983</v>
      </c>
      <c r="H65" s="12">
        <v>2837</v>
      </c>
      <c r="I65" s="12">
        <v>2892</v>
      </c>
      <c r="J65" s="12">
        <v>2814</v>
      </c>
      <c r="K65" s="11">
        <v>2626</v>
      </c>
      <c r="N65" s="8" t="s">
        <v>10</v>
      </c>
      <c r="O65" s="9">
        <v>2806</v>
      </c>
      <c r="P65" s="9">
        <v>2772</v>
      </c>
      <c r="Q65" s="9">
        <v>2734</v>
      </c>
      <c r="R65" s="9">
        <v>2696</v>
      </c>
      <c r="S65" s="9">
        <v>2655</v>
      </c>
      <c r="T65" s="11">
        <v>2618</v>
      </c>
      <c r="U65" s="11">
        <v>2558</v>
      </c>
    </row>
    <row r="66" spans="2:21">
      <c r="B66" s="8" t="s">
        <v>9</v>
      </c>
      <c r="C66" s="12">
        <v>9646</v>
      </c>
      <c r="D66" s="12">
        <v>10891</v>
      </c>
      <c r="E66" s="12">
        <v>14747</v>
      </c>
      <c r="F66" s="12">
        <v>16774</v>
      </c>
      <c r="G66" s="12">
        <v>19626</v>
      </c>
      <c r="H66" s="12">
        <v>23652</v>
      </c>
      <c r="I66" s="12">
        <v>25351</v>
      </c>
      <c r="J66" s="12">
        <v>25287</v>
      </c>
      <c r="K66" s="11">
        <v>24410</v>
      </c>
      <c r="N66" s="8" t="s">
        <v>9</v>
      </c>
      <c r="O66" s="9">
        <v>24085</v>
      </c>
      <c r="P66" s="9">
        <v>23890</v>
      </c>
      <c r="Q66" s="9">
        <v>23649</v>
      </c>
      <c r="R66" s="9">
        <v>23452</v>
      </c>
      <c r="S66" s="9">
        <v>23315</v>
      </c>
      <c r="T66" s="11">
        <v>23192</v>
      </c>
      <c r="U66" s="11">
        <v>23043</v>
      </c>
    </row>
    <row r="67" spans="2:21">
      <c r="B67" s="8" t="s">
        <v>8</v>
      </c>
      <c r="C67" s="12">
        <v>9541</v>
      </c>
      <c r="D67" s="12">
        <v>13948</v>
      </c>
      <c r="E67" s="12">
        <v>15673</v>
      </c>
      <c r="F67" s="12">
        <v>17332</v>
      </c>
      <c r="G67" s="12">
        <v>20524</v>
      </c>
      <c r="H67" s="12">
        <v>28219</v>
      </c>
      <c r="I67" s="12">
        <v>30601</v>
      </c>
      <c r="J67" s="12">
        <v>30862</v>
      </c>
      <c r="K67" s="11">
        <v>30651</v>
      </c>
      <c r="N67" s="8" t="s">
        <v>8</v>
      </c>
      <c r="O67" s="9">
        <v>30839</v>
      </c>
      <c r="P67" s="9">
        <v>30887</v>
      </c>
      <c r="Q67" s="9">
        <v>31118</v>
      </c>
      <c r="R67" s="9">
        <v>31122</v>
      </c>
      <c r="S67" s="9">
        <v>31034</v>
      </c>
      <c r="T67" s="11">
        <v>30806</v>
      </c>
      <c r="U67" s="11">
        <v>30768</v>
      </c>
    </row>
    <row r="68" spans="2:21">
      <c r="B68" s="8" t="s">
        <v>7</v>
      </c>
      <c r="C68" s="12">
        <v>7234</v>
      </c>
      <c r="D68" s="12">
        <v>7371</v>
      </c>
      <c r="E68" s="12">
        <v>7790</v>
      </c>
      <c r="F68" s="12">
        <v>8084</v>
      </c>
      <c r="G68" s="12">
        <v>8249</v>
      </c>
      <c r="H68" s="12">
        <v>8465</v>
      </c>
      <c r="I68" s="12">
        <v>8031</v>
      </c>
      <c r="J68" s="12">
        <v>7684</v>
      </c>
      <c r="K68" s="11">
        <v>7199</v>
      </c>
      <c r="N68" s="8" t="s">
        <v>7</v>
      </c>
      <c r="O68" s="9">
        <v>7771</v>
      </c>
      <c r="P68" s="9">
        <v>7648</v>
      </c>
      <c r="Q68" s="9">
        <v>7528</v>
      </c>
      <c r="R68" s="9">
        <v>7416</v>
      </c>
      <c r="S68" s="9">
        <v>7303</v>
      </c>
      <c r="T68" s="11">
        <v>7119</v>
      </c>
      <c r="U68" s="11">
        <v>7036</v>
      </c>
    </row>
    <row r="69" spans="2:21">
      <c r="B69" s="8" t="s">
        <v>5</v>
      </c>
      <c r="C69" s="12">
        <v>10672</v>
      </c>
      <c r="D69" s="12">
        <v>14816</v>
      </c>
      <c r="E69" s="12">
        <v>17881</v>
      </c>
      <c r="F69" s="12">
        <v>20405</v>
      </c>
      <c r="G69" s="12">
        <v>21902</v>
      </c>
      <c r="H69" s="12">
        <v>26176</v>
      </c>
      <c r="I69" s="12">
        <v>26042</v>
      </c>
      <c r="J69" s="12">
        <v>27080</v>
      </c>
      <c r="K69" s="11">
        <v>28109</v>
      </c>
      <c r="N69" s="8" t="s">
        <v>5</v>
      </c>
      <c r="O69" s="9">
        <v>27885</v>
      </c>
      <c r="P69" s="9">
        <v>27926</v>
      </c>
      <c r="Q69" s="9">
        <v>28168</v>
      </c>
      <c r="R69" s="9">
        <v>28200</v>
      </c>
      <c r="S69" s="9">
        <v>28089</v>
      </c>
      <c r="T69" s="11">
        <v>28020</v>
      </c>
      <c r="U69" s="11">
        <v>28312</v>
      </c>
    </row>
    <row r="70" spans="2:21">
      <c r="B70" s="8" t="s">
        <v>6</v>
      </c>
      <c r="C70" s="12">
        <v>24567</v>
      </c>
      <c r="D70" s="12">
        <v>30101</v>
      </c>
      <c r="E70" s="12">
        <v>34463</v>
      </c>
      <c r="F70" s="12">
        <v>38896</v>
      </c>
      <c r="G70" s="12">
        <v>43534</v>
      </c>
      <c r="H70" s="10">
        <v>51079</v>
      </c>
      <c r="I70" s="10">
        <v>58749</v>
      </c>
      <c r="J70" s="10">
        <v>68341</v>
      </c>
      <c r="K70" s="11">
        <v>76312</v>
      </c>
      <c r="N70" s="8" t="s">
        <v>6</v>
      </c>
      <c r="O70" s="9">
        <v>66311</v>
      </c>
      <c r="P70" s="9">
        <v>67356</v>
      </c>
      <c r="Q70" s="9">
        <v>68564</v>
      </c>
      <c r="R70" s="10">
        <v>69304</v>
      </c>
      <c r="S70" s="10">
        <v>69610</v>
      </c>
      <c r="T70" s="11">
        <v>71047</v>
      </c>
      <c r="U70" s="11">
        <v>72339</v>
      </c>
    </row>
    <row r="71" spans="2:21">
      <c r="B71" s="5" t="s">
        <v>46</v>
      </c>
      <c r="C71" s="6">
        <v>2436135</v>
      </c>
      <c r="D71" s="6">
        <v>2646324</v>
      </c>
      <c r="E71" s="6">
        <v>2739161</v>
      </c>
      <c r="F71" s="6">
        <v>2819200</v>
      </c>
      <c r="G71" s="6">
        <v>2849847</v>
      </c>
      <c r="H71" s="6">
        <v>2881748</v>
      </c>
      <c r="I71" s="6">
        <v>2878915</v>
      </c>
      <c r="J71" s="6">
        <v>2876642</v>
      </c>
      <c r="K71" s="6">
        <v>2860750</v>
      </c>
      <c r="N71" s="5" t="s">
        <v>46</v>
      </c>
      <c r="O71" s="6">
        <v>2859300</v>
      </c>
      <c r="P71" s="6">
        <v>2856308</v>
      </c>
      <c r="Q71" s="6">
        <v>2852728</v>
      </c>
      <c r="R71" s="6">
        <v>2846680</v>
      </c>
      <c r="S71" s="6">
        <v>2873603</v>
      </c>
      <c r="T71" s="6">
        <v>2876300</v>
      </c>
      <c r="U71" s="6"/>
    </row>
    <row r="73" spans="2:21">
      <c r="B73" s="5" t="s">
        <v>4</v>
      </c>
      <c r="C73" s="6">
        <f t="shared" ref="C73:K73" si="2">SUM(C62:C70)</f>
        <v>93587</v>
      </c>
      <c r="D73" s="6">
        <f t="shared" si="2"/>
        <v>108219</v>
      </c>
      <c r="E73" s="6">
        <f t="shared" si="2"/>
        <v>120871</v>
      </c>
      <c r="F73" s="6">
        <f t="shared" si="2"/>
        <v>131159</v>
      </c>
      <c r="G73" s="6">
        <f t="shared" si="2"/>
        <v>142088</v>
      </c>
      <c r="H73" s="6">
        <f t="shared" si="2"/>
        <v>165153</v>
      </c>
      <c r="I73" s="6">
        <f t="shared" si="2"/>
        <v>175346</v>
      </c>
      <c r="J73" s="6">
        <f t="shared" si="2"/>
        <v>184430</v>
      </c>
      <c r="K73" s="6">
        <f t="shared" si="2"/>
        <v>190135</v>
      </c>
      <c r="N73" s="5" t="s">
        <v>4</v>
      </c>
      <c r="O73" s="6">
        <f t="shared" ref="O73:U73" si="3">SUM(O62:O70)</f>
        <v>182164</v>
      </c>
      <c r="P73" s="6">
        <f t="shared" si="3"/>
        <v>182594</v>
      </c>
      <c r="Q73" s="6">
        <f t="shared" si="3"/>
        <v>183467</v>
      </c>
      <c r="R73" s="6">
        <f t="shared" si="3"/>
        <v>183480</v>
      </c>
      <c r="S73" s="6">
        <f t="shared" si="3"/>
        <v>182853</v>
      </c>
      <c r="T73" s="6">
        <f t="shared" si="3"/>
        <v>183312</v>
      </c>
      <c r="U73" s="6">
        <f t="shared" si="3"/>
        <v>184174</v>
      </c>
    </row>
  </sheetData>
  <mergeCells count="7">
    <mergeCell ref="N59:V59"/>
    <mergeCell ref="G54:K54"/>
    <mergeCell ref="P54:U54"/>
    <mergeCell ref="N57:V57"/>
    <mergeCell ref="N56:V56"/>
    <mergeCell ref="G58:K58"/>
    <mergeCell ref="N58:V58"/>
  </mergeCells>
  <phoneticPr fontId="5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9:AF71"/>
  <sheetViews>
    <sheetView workbookViewId="0"/>
  </sheetViews>
  <sheetFormatPr defaultRowHeight="13"/>
  <cols>
    <col min="1" max="1" width="1.6328125" customWidth="1"/>
    <col min="2" max="2" width="7.6328125" customWidth="1"/>
    <col min="3" max="3" width="10.6328125" customWidth="1"/>
    <col min="4" max="12" width="7.08984375" customWidth="1"/>
    <col min="13" max="13" width="4.6328125" customWidth="1"/>
    <col min="14" max="14" width="1.6328125" customWidth="1"/>
    <col min="15" max="15" width="7.6328125" customWidth="1"/>
    <col min="16" max="16" width="10.6328125" customWidth="1"/>
    <col min="17" max="23" width="9.36328125" customWidth="1"/>
    <col min="24" max="24" width="2.6328125" customWidth="1"/>
    <col min="25" max="27" width="9.6328125" customWidth="1"/>
  </cols>
  <sheetData>
    <row r="39" spans="1:23" ht="12.75" customHeight="1"/>
    <row r="40" spans="1:23" ht="24">
      <c r="B40" s="1918" t="s">
        <v>48</v>
      </c>
      <c r="C40" s="1919"/>
      <c r="D40" s="15" t="s">
        <v>50</v>
      </c>
      <c r="E40" s="15" t="s">
        <v>28</v>
      </c>
      <c r="F40" s="15" t="s">
        <v>29</v>
      </c>
      <c r="G40" s="15" t="s">
        <v>30</v>
      </c>
      <c r="H40" s="15" t="s">
        <v>31</v>
      </c>
      <c r="I40" s="15" t="s">
        <v>32</v>
      </c>
      <c r="J40" s="15" t="s">
        <v>33</v>
      </c>
      <c r="K40" s="15" t="s">
        <v>34</v>
      </c>
      <c r="L40" s="15" t="s">
        <v>35</v>
      </c>
      <c r="O40" s="1918" t="s">
        <v>48</v>
      </c>
      <c r="P40" s="1919"/>
      <c r="Q40" s="15" t="s">
        <v>65</v>
      </c>
      <c r="R40" s="15" t="s">
        <v>66</v>
      </c>
      <c r="S40" s="15" t="s">
        <v>67</v>
      </c>
      <c r="T40" s="15" t="s">
        <v>68</v>
      </c>
      <c r="U40" s="15" t="s">
        <v>69</v>
      </c>
      <c r="V40" s="15" t="s">
        <v>72</v>
      </c>
      <c r="W40" s="15" t="s">
        <v>70</v>
      </c>
    </row>
    <row r="41" spans="1:23" ht="24" customHeight="1">
      <c r="B41" s="1918" t="s">
        <v>51</v>
      </c>
      <c r="C41" s="1919"/>
      <c r="D41" s="25">
        <f>D46/D$49</f>
        <v>0.21387585882654642</v>
      </c>
      <c r="E41" s="25">
        <f>E46/E$49</f>
        <v>0.2373933855124426</v>
      </c>
      <c r="F41" s="25">
        <f>F46/F$49</f>
        <v>0.24316295542371058</v>
      </c>
      <c r="G41" s="25">
        <f t="shared" ref="D41:L43" si="0">G46/G$49</f>
        <v>0.22591417853548446</v>
      </c>
      <c r="H41" s="25">
        <f t="shared" si="0"/>
        <v>0.19272465993702406</v>
      </c>
      <c r="I41" s="25">
        <f t="shared" si="0"/>
        <v>0.17400861051063599</v>
      </c>
      <c r="J41" s="25">
        <f t="shared" si="0"/>
        <v>0.16257851201848822</v>
      </c>
      <c r="K41" s="25">
        <f t="shared" si="0"/>
        <v>0.14961296237028679</v>
      </c>
      <c r="L41" s="25">
        <f t="shared" si="0"/>
        <v>0.14579535610461253</v>
      </c>
      <c r="O41" s="1918" t="s">
        <v>52</v>
      </c>
      <c r="P41" s="1919"/>
      <c r="Q41" s="25">
        <f t="shared" ref="Q41:S43" si="1">Q46/Q$49</f>
        <v>0.15097933730045454</v>
      </c>
      <c r="R41" s="25">
        <f t="shared" si="1"/>
        <v>0.15043758283404712</v>
      </c>
      <c r="S41" s="25">
        <f t="shared" si="1"/>
        <v>0.14997247461396326</v>
      </c>
      <c r="T41" s="25">
        <v>0.15</v>
      </c>
      <c r="U41" s="25">
        <f>U46/U$49</f>
        <v>0.15073857142075875</v>
      </c>
      <c r="V41" s="25">
        <f>V46/V$49</f>
        <v>0.15048660207733264</v>
      </c>
      <c r="W41" s="25">
        <f>W46/W$49</f>
        <v>0.1508627710751789</v>
      </c>
    </row>
    <row r="42" spans="1:23" ht="24" customHeight="1">
      <c r="B42" s="1918" t="s">
        <v>41</v>
      </c>
      <c r="C42" s="1919"/>
      <c r="D42" s="25">
        <f t="shared" si="0"/>
        <v>0.67735903490869454</v>
      </c>
      <c r="E42" s="25">
        <f>E47/E$49</f>
        <v>0.65333542789025756</v>
      </c>
      <c r="F42" s="25">
        <f>F47/F$49</f>
        <v>0.63956673203750136</v>
      </c>
      <c r="G42" s="25">
        <f t="shared" si="0"/>
        <v>0.64935649150629782</v>
      </c>
      <c r="H42" s="25">
        <f t="shared" si="0"/>
        <v>0.67231383709380876</v>
      </c>
      <c r="I42" s="25">
        <f t="shared" si="0"/>
        <v>0.68712722604709742</v>
      </c>
      <c r="J42" s="25">
        <f t="shared" si="0"/>
        <v>0.68526548216962024</v>
      </c>
      <c r="K42" s="25">
        <f t="shared" si="0"/>
        <v>0.6863774688227221</v>
      </c>
      <c r="L42" s="25">
        <f>L47/L$49</f>
        <v>0.66567992304462664</v>
      </c>
      <c r="O42" s="1918" t="s">
        <v>41</v>
      </c>
      <c r="P42" s="1919"/>
      <c r="Q42" s="25">
        <f t="shared" si="1"/>
        <v>0.66182121604707844</v>
      </c>
      <c r="R42" s="25">
        <f t="shared" si="1"/>
        <v>0.65794604422927372</v>
      </c>
      <c r="S42" s="25">
        <f t="shared" si="1"/>
        <v>0.65633601683136478</v>
      </c>
      <c r="T42" s="25">
        <f>T47/T$49</f>
        <v>0.6510464355788097</v>
      </c>
      <c r="U42" s="25">
        <f>U47/U$49</f>
        <v>0.64153172220308119</v>
      </c>
      <c r="V42" s="25">
        <v>0.63400000000000001</v>
      </c>
      <c r="W42" s="25">
        <f>W47/W$49</f>
        <v>0.62481674937830534</v>
      </c>
    </row>
    <row r="43" spans="1:23" ht="24" customHeight="1">
      <c r="B43" s="1918" t="s">
        <v>40</v>
      </c>
      <c r="C43" s="1919"/>
      <c r="D43" s="25">
        <f t="shared" si="0"/>
        <v>0.10876510626475899</v>
      </c>
      <c r="E43" s="25">
        <f>E48/E$49</f>
        <v>0.10927118659729987</v>
      </c>
      <c r="F43" s="25">
        <f>F48/F$49</f>
        <v>0.11727031253878807</v>
      </c>
      <c r="G43" s="25">
        <f t="shared" si="0"/>
        <v>0.1247293299582177</v>
      </c>
      <c r="H43" s="25">
        <f t="shared" si="0"/>
        <v>0.13496150296916715</v>
      </c>
      <c r="I43" s="25">
        <f t="shared" si="0"/>
        <v>0.1388641634422666</v>
      </c>
      <c r="J43" s="25">
        <f t="shared" si="0"/>
        <v>0.15215600581189151</v>
      </c>
      <c r="K43" s="25">
        <f t="shared" si="0"/>
        <v>0.16400956880699108</v>
      </c>
      <c r="L43" s="25">
        <v>0.188</v>
      </c>
      <c r="O43" s="1918" t="s">
        <v>40</v>
      </c>
      <c r="P43" s="1919"/>
      <c r="Q43" s="25">
        <f t="shared" si="1"/>
        <v>0.18719944665246702</v>
      </c>
      <c r="R43" s="25">
        <f t="shared" si="1"/>
        <v>0.19161637293667919</v>
      </c>
      <c r="S43" s="25">
        <f t="shared" si="1"/>
        <v>0.19369150855467196</v>
      </c>
      <c r="T43" s="25">
        <f>T48/T$49</f>
        <v>0.19945498146936996</v>
      </c>
      <c r="U43" s="25">
        <f>U48/U$49</f>
        <v>0.20772970637616009</v>
      </c>
      <c r="V43" s="25">
        <f>V48/V$49</f>
        <v>0.21603059265078117</v>
      </c>
      <c r="W43" s="25">
        <f>W48/W$49</f>
        <v>0.22432047954651579</v>
      </c>
    </row>
    <row r="44" spans="1:23" ht="24" customHeight="1">
      <c r="B44" s="24"/>
      <c r="C44" s="24"/>
      <c r="D44" s="26"/>
      <c r="E44" s="26"/>
      <c r="F44" s="26"/>
      <c r="G44" s="26"/>
      <c r="H44" s="26"/>
      <c r="I44" s="26"/>
      <c r="J44" s="26"/>
      <c r="K44" s="26"/>
      <c r="L44" s="26"/>
      <c r="O44" s="24"/>
      <c r="P44" s="24"/>
      <c r="Q44" s="26"/>
      <c r="R44" s="26"/>
      <c r="S44" s="26"/>
      <c r="T44" s="26"/>
      <c r="U44" s="26"/>
      <c r="V44" s="26"/>
      <c r="W44" s="26"/>
    </row>
    <row r="45" spans="1:23" ht="24" customHeight="1">
      <c r="B45" s="1918" t="s">
        <v>49</v>
      </c>
      <c r="C45" s="1919"/>
      <c r="D45" s="15" t="s">
        <v>50</v>
      </c>
      <c r="E45" s="15" t="s">
        <v>28</v>
      </c>
      <c r="F45" s="15" t="s">
        <v>29</v>
      </c>
      <c r="G45" s="15" t="s">
        <v>30</v>
      </c>
      <c r="H45" s="15" t="s">
        <v>31</v>
      </c>
      <c r="I45" s="15" t="s">
        <v>32</v>
      </c>
      <c r="J45" s="15" t="s">
        <v>33</v>
      </c>
      <c r="K45" s="15" t="s">
        <v>34</v>
      </c>
      <c r="L45" s="15" t="s">
        <v>35</v>
      </c>
      <c r="O45" s="1918" t="s">
        <v>49</v>
      </c>
      <c r="P45" s="1919"/>
      <c r="Q45" s="15" t="s">
        <v>65</v>
      </c>
      <c r="R45" s="15" t="s">
        <v>66</v>
      </c>
      <c r="S45" s="15" t="s">
        <v>67</v>
      </c>
      <c r="T45" s="15" t="s">
        <v>68</v>
      </c>
      <c r="U45" s="15" t="s">
        <v>69</v>
      </c>
      <c r="V45" s="15" t="s">
        <v>72</v>
      </c>
      <c r="W45" s="15" t="s">
        <v>70</v>
      </c>
    </row>
    <row r="46" spans="1:23" ht="24" customHeight="1">
      <c r="A46" s="7"/>
      <c r="B46" s="1920" t="s">
        <v>53</v>
      </c>
      <c r="C46" s="1920"/>
      <c r="D46" s="37">
        <v>20016</v>
      </c>
      <c r="E46" s="37">
        <v>25690</v>
      </c>
      <c r="F46" s="37">
        <v>29386</v>
      </c>
      <c r="G46" s="37">
        <v>29630</v>
      </c>
      <c r="H46" s="37">
        <v>27359</v>
      </c>
      <c r="I46" s="37">
        <v>28737</v>
      </c>
      <c r="J46" s="37">
        <v>28421</v>
      </c>
      <c r="K46" s="37">
        <v>27581</v>
      </c>
      <c r="L46" s="38">
        <v>27433</v>
      </c>
      <c r="M46" s="7"/>
      <c r="N46" s="7"/>
      <c r="O46" s="1920" t="s">
        <v>53</v>
      </c>
      <c r="P46" s="1920"/>
      <c r="Q46" s="27">
        <v>27503</v>
      </c>
      <c r="R46" s="27">
        <v>27469</v>
      </c>
      <c r="S46" s="27">
        <v>27515</v>
      </c>
      <c r="T46" s="27">
        <v>27430</v>
      </c>
      <c r="U46" s="27">
        <v>27563</v>
      </c>
      <c r="V46" s="27">
        <v>27586</v>
      </c>
      <c r="W46" s="27">
        <v>27785</v>
      </c>
    </row>
    <row r="47" spans="1:23" ht="24" customHeight="1">
      <c r="A47" s="7"/>
      <c r="B47" s="1920" t="s">
        <v>15</v>
      </c>
      <c r="C47" s="1920"/>
      <c r="D47" s="37">
        <v>63392</v>
      </c>
      <c r="E47" s="37">
        <v>70702</v>
      </c>
      <c r="F47" s="37">
        <v>77291</v>
      </c>
      <c r="G47" s="37">
        <v>85167</v>
      </c>
      <c r="H47" s="37">
        <v>95441</v>
      </c>
      <c r="I47" s="37">
        <v>113477</v>
      </c>
      <c r="J47" s="37">
        <v>119794</v>
      </c>
      <c r="K47" s="37">
        <v>126533</v>
      </c>
      <c r="L47" s="38">
        <v>125255</v>
      </c>
      <c r="M47" s="7"/>
      <c r="N47" s="7"/>
      <c r="O47" s="1920" t="s">
        <v>15</v>
      </c>
      <c r="P47" s="1920"/>
      <c r="Q47" s="27">
        <v>120560</v>
      </c>
      <c r="R47" s="27">
        <v>120137</v>
      </c>
      <c r="S47" s="27">
        <v>120416</v>
      </c>
      <c r="T47" s="27">
        <v>119454</v>
      </c>
      <c r="U47" s="27">
        <v>117306</v>
      </c>
      <c r="V47" s="27">
        <v>116125</v>
      </c>
      <c r="W47" s="27">
        <v>115075</v>
      </c>
    </row>
    <row r="48" spans="1:23" ht="24" customHeight="1">
      <c r="A48" s="7"/>
      <c r="B48" s="1920" t="s">
        <v>14</v>
      </c>
      <c r="C48" s="1920"/>
      <c r="D48" s="37">
        <v>10179</v>
      </c>
      <c r="E48" s="37">
        <v>11825</v>
      </c>
      <c r="F48" s="37">
        <v>14172</v>
      </c>
      <c r="G48" s="37">
        <v>16359</v>
      </c>
      <c r="H48" s="37">
        <v>19159</v>
      </c>
      <c r="I48" s="37">
        <v>22933</v>
      </c>
      <c r="J48" s="37">
        <v>26599</v>
      </c>
      <c r="K48" s="37">
        <v>30235</v>
      </c>
      <c r="L48" s="38">
        <v>35473</v>
      </c>
      <c r="M48" s="7"/>
      <c r="N48" s="7"/>
      <c r="O48" s="1920" t="s">
        <v>14</v>
      </c>
      <c r="P48" s="1920"/>
      <c r="Q48" s="27">
        <v>34101</v>
      </c>
      <c r="R48" s="27">
        <v>34988</v>
      </c>
      <c r="S48" s="27">
        <v>35536</v>
      </c>
      <c r="T48" s="27">
        <v>36596</v>
      </c>
      <c r="U48" s="27">
        <v>37984</v>
      </c>
      <c r="V48" s="27">
        <v>39601</v>
      </c>
      <c r="W48" s="27">
        <v>41314</v>
      </c>
    </row>
    <row r="49" spans="1:32" ht="24" customHeight="1">
      <c r="A49" s="7"/>
      <c r="B49" s="1921" t="s">
        <v>4</v>
      </c>
      <c r="C49" s="1921"/>
      <c r="D49" s="38">
        <f>SUM(D46:D48)</f>
        <v>93587</v>
      </c>
      <c r="E49" s="38">
        <f>SUM(E46:E48)</f>
        <v>108217</v>
      </c>
      <c r="F49" s="38">
        <f>SUM(F46:F48)</f>
        <v>120849</v>
      </c>
      <c r="G49" s="38">
        <f t="shared" ref="G49:L49" si="2">SUM(G46:G48)</f>
        <v>131156</v>
      </c>
      <c r="H49" s="38">
        <f t="shared" si="2"/>
        <v>141959</v>
      </c>
      <c r="I49" s="38">
        <f t="shared" si="2"/>
        <v>165147</v>
      </c>
      <c r="J49" s="38">
        <f t="shared" si="2"/>
        <v>174814</v>
      </c>
      <c r="K49" s="38">
        <f t="shared" si="2"/>
        <v>184349</v>
      </c>
      <c r="L49" s="38">
        <f t="shared" si="2"/>
        <v>188161</v>
      </c>
      <c r="M49" s="7"/>
      <c r="N49" s="7"/>
      <c r="O49" s="1921" t="s">
        <v>4</v>
      </c>
      <c r="P49" s="1921"/>
      <c r="Q49" s="28">
        <f t="shared" ref="Q49:V49" si="3">SUM(Q46:Q48)</f>
        <v>182164</v>
      </c>
      <c r="R49" s="28">
        <f t="shared" si="3"/>
        <v>182594</v>
      </c>
      <c r="S49" s="28">
        <f t="shared" si="3"/>
        <v>183467</v>
      </c>
      <c r="T49" s="28">
        <f t="shared" si="3"/>
        <v>183480</v>
      </c>
      <c r="U49" s="28">
        <f t="shared" si="3"/>
        <v>182853</v>
      </c>
      <c r="V49" s="28">
        <f t="shared" si="3"/>
        <v>183312</v>
      </c>
      <c r="W49" s="28">
        <f>SUM(W46:W48)</f>
        <v>184174</v>
      </c>
    </row>
    <row r="50" spans="1:32">
      <c r="F50" s="1930" t="s">
        <v>38</v>
      </c>
      <c r="G50" s="1930"/>
      <c r="H50" s="1930"/>
      <c r="I50" s="1930"/>
      <c r="J50" s="1930"/>
      <c r="K50" s="1930"/>
      <c r="L50" s="1930"/>
      <c r="M50" s="17"/>
      <c r="N50" s="17"/>
      <c r="O50" s="17"/>
      <c r="P50" s="17"/>
      <c r="Q50" s="17"/>
      <c r="R50" s="17"/>
      <c r="S50" s="1922" t="s">
        <v>39</v>
      </c>
      <c r="T50" s="1922"/>
      <c r="U50" s="1922"/>
      <c r="V50" s="1922"/>
      <c r="W50" s="1922"/>
    </row>
    <row r="51" spans="1:32" ht="10" customHeight="1">
      <c r="A51" s="21"/>
      <c r="B51" s="21"/>
      <c r="C51" s="21"/>
      <c r="D51" s="21"/>
      <c r="E51" s="21"/>
      <c r="F51" s="21"/>
      <c r="G51" s="21"/>
      <c r="H51" s="20"/>
      <c r="I51" s="20"/>
      <c r="J51" s="20"/>
      <c r="K51" s="20"/>
      <c r="L51" s="20"/>
      <c r="M51" s="17"/>
      <c r="N51" s="17"/>
      <c r="X51" s="17"/>
      <c r="Y51" s="17"/>
      <c r="Z51" s="17"/>
      <c r="AA51" s="17"/>
      <c r="AB51" s="20"/>
      <c r="AC51" s="20"/>
      <c r="AD51" s="20"/>
      <c r="AE51" s="20"/>
      <c r="AF51" s="20"/>
    </row>
    <row r="52" spans="1:32">
      <c r="A52" s="21"/>
      <c r="B52" s="1923" t="s">
        <v>63</v>
      </c>
      <c r="C52" s="1923"/>
      <c r="D52" s="1923"/>
      <c r="E52" s="1923"/>
      <c r="F52" s="1923"/>
      <c r="G52" s="1923"/>
      <c r="H52" s="1923"/>
      <c r="I52" s="20"/>
      <c r="J52" s="20"/>
      <c r="K52" s="20"/>
      <c r="L52" s="20"/>
      <c r="M52" s="17"/>
      <c r="N52" s="17"/>
      <c r="O52" s="1924" t="s">
        <v>61</v>
      </c>
      <c r="P52" s="1925"/>
      <c r="Q52" s="1925"/>
      <c r="R52" s="1925"/>
      <c r="S52" s="1925"/>
      <c r="T52" s="1925"/>
      <c r="U52" s="1925"/>
      <c r="V52" s="1925"/>
      <c r="W52" s="1925"/>
    </row>
    <row r="53" spans="1:32">
      <c r="A53" s="21"/>
      <c r="B53" s="21"/>
      <c r="C53" s="21"/>
      <c r="D53" s="21"/>
      <c r="E53" s="21"/>
      <c r="F53" s="21"/>
      <c r="G53" s="21"/>
      <c r="H53" s="20"/>
      <c r="I53" s="20"/>
      <c r="J53" s="20"/>
      <c r="K53" s="20"/>
      <c r="L53" s="20"/>
      <c r="M53" s="17"/>
      <c r="N53" s="17"/>
      <c r="O53" s="1926" t="s">
        <v>64</v>
      </c>
      <c r="P53" s="1927"/>
      <c r="Q53" s="1927"/>
      <c r="R53" s="1927"/>
      <c r="S53" s="1927"/>
      <c r="T53" s="1927"/>
      <c r="U53" s="1927"/>
      <c r="V53" s="1927"/>
      <c r="W53" s="1927"/>
    </row>
    <row r="55" spans="1:32" ht="24" customHeight="1">
      <c r="B55" s="1928"/>
      <c r="C55" s="1929"/>
      <c r="D55" s="15" t="s">
        <v>50</v>
      </c>
      <c r="E55" s="15" t="s">
        <v>28</v>
      </c>
      <c r="F55" s="15" t="s">
        <v>29</v>
      </c>
      <c r="G55" s="15" t="s">
        <v>30</v>
      </c>
      <c r="H55" s="15" t="s">
        <v>31</v>
      </c>
      <c r="I55" s="15" t="s">
        <v>32</v>
      </c>
      <c r="J55" s="15" t="s">
        <v>33</v>
      </c>
      <c r="K55" s="15" t="s">
        <v>34</v>
      </c>
      <c r="L55" s="15" t="s">
        <v>35</v>
      </c>
      <c r="O55" s="1928"/>
      <c r="P55" s="1929"/>
      <c r="Q55" s="15" t="s">
        <v>65</v>
      </c>
      <c r="R55" s="15" t="s">
        <v>66</v>
      </c>
      <c r="S55" s="15" t="s">
        <v>67</v>
      </c>
      <c r="T55" s="15" t="s">
        <v>68</v>
      </c>
      <c r="U55" s="15" t="s">
        <v>69</v>
      </c>
      <c r="V55" s="15" t="s">
        <v>72</v>
      </c>
      <c r="W55" s="15" t="s">
        <v>70</v>
      </c>
    </row>
    <row r="56" spans="1:32" ht="40" customHeight="1">
      <c r="B56" s="1918" t="s">
        <v>42</v>
      </c>
      <c r="C56" s="1919"/>
      <c r="D56" s="16">
        <v>8.3000000000000004E-2</v>
      </c>
      <c r="E56" s="16">
        <v>8.8999999999999996E-2</v>
      </c>
      <c r="F56" s="16">
        <v>0.10199999999999999</v>
      </c>
      <c r="G56" s="16">
        <v>0.115</v>
      </c>
      <c r="H56" s="16">
        <v>0.13400000000000001</v>
      </c>
      <c r="I56" s="16">
        <v>0.159</v>
      </c>
      <c r="J56" s="16">
        <v>0.185</v>
      </c>
      <c r="K56" s="16">
        <v>0.21</v>
      </c>
      <c r="L56" s="16">
        <v>0.21299999999999999</v>
      </c>
      <c r="O56" s="1918" t="s">
        <v>42</v>
      </c>
      <c r="P56" s="1919"/>
      <c r="Q56" s="16">
        <v>0.22900000000000001</v>
      </c>
      <c r="R56" s="16">
        <v>0.23400000000000001</v>
      </c>
      <c r="S56" s="16">
        <v>0.23699999999999999</v>
      </c>
      <c r="T56" s="16">
        <v>0.24299999999999999</v>
      </c>
      <c r="U56" s="16">
        <v>0.251</v>
      </c>
      <c r="V56" s="16">
        <v>0.25700000000000001</v>
      </c>
      <c r="W56" s="16"/>
    </row>
    <row r="57" spans="1:32" ht="40" customHeight="1">
      <c r="B57" s="1918" t="s">
        <v>43</v>
      </c>
      <c r="C57" s="1919"/>
      <c r="D57" s="16">
        <v>0.68799999999999994</v>
      </c>
      <c r="E57" s="16">
        <v>0.67200000000000004</v>
      </c>
      <c r="F57" s="16">
        <v>0.66200000000000003</v>
      </c>
      <c r="G57" s="16">
        <v>0.66700000000000004</v>
      </c>
      <c r="H57" s="16">
        <v>0.68100000000000005</v>
      </c>
      <c r="I57" s="16">
        <v>0.67900000000000005</v>
      </c>
      <c r="J57" s="16">
        <v>0.66600000000000004</v>
      </c>
      <c r="K57" s="16">
        <v>0.64700000000000002</v>
      </c>
      <c r="L57" s="16">
        <v>0.64500000000000002</v>
      </c>
      <c r="O57" s="1918" t="s">
        <v>43</v>
      </c>
      <c r="P57" s="1919"/>
      <c r="Q57" s="16">
        <v>0.63200000000000001</v>
      </c>
      <c r="R57" s="16">
        <v>0.628</v>
      </c>
      <c r="S57" s="16">
        <v>0.625</v>
      </c>
      <c r="T57" s="16">
        <v>0.62</v>
      </c>
      <c r="U57" s="16">
        <v>0.61299999999999999</v>
      </c>
      <c r="V57" s="16">
        <v>0.60799999999999998</v>
      </c>
      <c r="W57" s="16"/>
    </row>
    <row r="58" spans="1:32" ht="40" customHeight="1">
      <c r="B58" s="1918" t="s">
        <v>54</v>
      </c>
      <c r="C58" s="1919"/>
      <c r="D58" s="16">
        <v>0.22900000000000001</v>
      </c>
      <c r="E58" s="16">
        <v>0.23899999999999999</v>
      </c>
      <c r="F58" s="16">
        <v>0.23599999999999999</v>
      </c>
      <c r="G58" s="16">
        <v>0.218</v>
      </c>
      <c r="H58" s="16">
        <v>0.185</v>
      </c>
      <c r="I58" s="16">
        <v>0.16200000000000001</v>
      </c>
      <c r="J58" s="16">
        <v>0.14899999999999999</v>
      </c>
      <c r="K58" s="16">
        <v>0.14299999999999999</v>
      </c>
      <c r="L58" s="16">
        <v>0.14199999999999999</v>
      </c>
      <c r="O58" s="1918" t="s">
        <v>54</v>
      </c>
      <c r="P58" s="1919"/>
      <c r="Q58" s="16">
        <v>0.13900000000000001</v>
      </c>
      <c r="R58" s="16">
        <v>0.13800000000000001</v>
      </c>
      <c r="S58" s="16">
        <v>0.13800000000000001</v>
      </c>
      <c r="T58" s="16">
        <v>0.13700000000000001</v>
      </c>
      <c r="U58" s="16">
        <v>0.13600000000000001</v>
      </c>
      <c r="V58" s="16">
        <v>0.13500000000000001</v>
      </c>
      <c r="W58" s="16"/>
    </row>
    <row r="59" spans="1:32">
      <c r="J59" s="22"/>
    </row>
    <row r="60" spans="1:32" ht="40" customHeight="1">
      <c r="B60" s="1918" t="s">
        <v>44</v>
      </c>
      <c r="C60" s="1919"/>
      <c r="J60" s="22"/>
      <c r="O60" s="1918" t="s">
        <v>44</v>
      </c>
      <c r="P60" s="1919"/>
      <c r="Q60" s="29"/>
      <c r="R60" s="29"/>
      <c r="S60" s="29"/>
      <c r="T60" s="29"/>
      <c r="U60" s="29"/>
      <c r="V60" s="29"/>
      <c r="W60" s="29"/>
      <c r="AB60" s="23"/>
      <c r="AC60" s="23"/>
      <c r="AD60" s="23"/>
      <c r="AE60" s="23"/>
      <c r="AF60" s="23"/>
    </row>
    <row r="61" spans="1:32" ht="40" customHeight="1">
      <c r="B61" s="1918" t="s">
        <v>45</v>
      </c>
      <c r="C61" s="1919"/>
      <c r="D61" s="23"/>
      <c r="E61" s="23"/>
      <c r="F61" s="23"/>
      <c r="G61" s="23"/>
      <c r="H61" s="23"/>
      <c r="I61" s="23"/>
      <c r="J61" s="23"/>
      <c r="K61" s="23"/>
      <c r="L61" s="23"/>
      <c r="O61" s="1918" t="s">
        <v>45</v>
      </c>
      <c r="P61" s="1919"/>
    </row>
    <row r="62" spans="1:32" ht="40" customHeight="1">
      <c r="B62" s="1918" t="s">
        <v>55</v>
      </c>
      <c r="C62" s="1919"/>
      <c r="O62" s="1918" t="s">
        <v>55</v>
      </c>
      <c r="P62" s="1919"/>
    </row>
    <row r="64" spans="1:32" ht="40" customHeight="1">
      <c r="O64" s="1918" t="s">
        <v>58</v>
      </c>
      <c r="P64" s="1919"/>
      <c r="Q64" s="27">
        <f t="shared" ref="Q64:V64" si="4">SUM(Q65:Q67)</f>
        <v>2859300</v>
      </c>
      <c r="R64" s="27">
        <f t="shared" si="4"/>
        <v>2856308</v>
      </c>
      <c r="S64" s="27">
        <f t="shared" si="4"/>
        <v>2852728</v>
      </c>
      <c r="T64" s="27">
        <f t="shared" si="4"/>
        <v>2846680</v>
      </c>
      <c r="U64" s="27">
        <f t="shared" si="4"/>
        <v>2873579</v>
      </c>
      <c r="V64" s="27">
        <f t="shared" si="4"/>
        <v>2876277</v>
      </c>
      <c r="W64" s="27">
        <f>SUM(W65:W67)</f>
        <v>0</v>
      </c>
    </row>
    <row r="65" spans="15:23" ht="40" customHeight="1">
      <c r="O65" s="1918" t="s">
        <v>42</v>
      </c>
      <c r="P65" s="1919"/>
      <c r="Q65" s="27">
        <v>655115</v>
      </c>
      <c r="R65" s="27">
        <v>669049</v>
      </c>
      <c r="S65" s="27">
        <v>675567</v>
      </c>
      <c r="T65" s="27">
        <v>692652</v>
      </c>
      <c r="U65" s="27">
        <v>722034</v>
      </c>
      <c r="V65" s="27">
        <v>738566</v>
      </c>
      <c r="W65" s="27"/>
    </row>
    <row r="66" spans="15:23" ht="40" customHeight="1">
      <c r="O66" s="1918" t="s">
        <v>43</v>
      </c>
      <c r="P66" s="1919"/>
      <c r="Q66" s="27">
        <v>1806865</v>
      </c>
      <c r="R66" s="27">
        <v>1792624</v>
      </c>
      <c r="S66" s="27">
        <v>1784197</v>
      </c>
      <c r="T66" s="27">
        <v>1763615</v>
      </c>
      <c r="U66" s="27">
        <v>1761846</v>
      </c>
      <c r="V66" s="27">
        <v>1749167</v>
      </c>
      <c r="W66" s="27"/>
    </row>
    <row r="67" spans="15:23" ht="40" customHeight="1">
      <c r="O67" s="1918" t="s">
        <v>54</v>
      </c>
      <c r="P67" s="1919"/>
      <c r="Q67" s="28">
        <v>397320</v>
      </c>
      <c r="R67" s="28">
        <v>394635</v>
      </c>
      <c r="S67" s="28">
        <v>392964</v>
      </c>
      <c r="T67" s="28">
        <v>390413</v>
      </c>
      <c r="U67" s="28">
        <v>389699</v>
      </c>
      <c r="V67" s="28">
        <v>388544</v>
      </c>
      <c r="W67" s="28"/>
    </row>
    <row r="68" spans="15:23" ht="40" customHeight="1">
      <c r="O68" s="1918" t="s">
        <v>59</v>
      </c>
      <c r="P68" s="1919"/>
      <c r="Q68" s="28">
        <f t="shared" ref="Q68:V68" si="5">SUM(Q65:Q67)</f>
        <v>2859300</v>
      </c>
      <c r="R68" s="28">
        <f t="shared" si="5"/>
        <v>2856308</v>
      </c>
      <c r="S68" s="28">
        <f t="shared" si="5"/>
        <v>2852728</v>
      </c>
      <c r="T68" s="28">
        <f t="shared" si="5"/>
        <v>2846680</v>
      </c>
      <c r="U68" s="28">
        <f t="shared" si="5"/>
        <v>2873579</v>
      </c>
      <c r="V68" s="28">
        <f t="shared" si="5"/>
        <v>2876277</v>
      </c>
      <c r="W68" s="28">
        <f>SUM(W65:W67)</f>
        <v>0</v>
      </c>
    </row>
    <row r="69" spans="15:23" ht="40" customHeight="1">
      <c r="O69" s="1918" t="s">
        <v>42</v>
      </c>
      <c r="P69" s="1919"/>
      <c r="Q69" s="39">
        <f t="shared" ref="Q69:V69" si="6">Q65/Q68</f>
        <v>0.22911726646381983</v>
      </c>
      <c r="R69" s="39">
        <f t="shared" si="6"/>
        <v>0.23423559364046173</v>
      </c>
      <c r="S69" s="39">
        <f t="shared" si="6"/>
        <v>0.23681437557313562</v>
      </c>
      <c r="T69" s="39">
        <f t="shared" si="6"/>
        <v>0.24331923503871175</v>
      </c>
      <c r="U69" s="39">
        <f t="shared" si="6"/>
        <v>0.25126645204464537</v>
      </c>
      <c r="V69" s="39">
        <f t="shared" si="6"/>
        <v>0.25677846744246119</v>
      </c>
      <c r="W69" s="39" t="e">
        <f>W65/W68</f>
        <v>#DIV/0!</v>
      </c>
    </row>
    <row r="70" spans="15:23" ht="40" customHeight="1">
      <c r="O70" s="1918" t="s">
        <v>43</v>
      </c>
      <c r="P70" s="1919"/>
      <c r="Q70" s="39">
        <f t="shared" ref="Q70:V70" si="7">Q66/Q68</f>
        <v>0.6319256461371664</v>
      </c>
      <c r="R70" s="39">
        <f t="shared" si="7"/>
        <v>0.62760178524164756</v>
      </c>
      <c r="S70" s="39">
        <f t="shared" si="7"/>
        <v>0.62543537273795469</v>
      </c>
      <c r="T70" s="39">
        <f t="shared" si="7"/>
        <v>0.61953398344738431</v>
      </c>
      <c r="U70" s="39">
        <f t="shared" si="7"/>
        <v>0.61311904075022816</v>
      </c>
      <c r="V70" s="39">
        <f t="shared" si="7"/>
        <v>0.60813579498775672</v>
      </c>
      <c r="W70" s="39" t="e">
        <f>W66/W68</f>
        <v>#DIV/0!</v>
      </c>
    </row>
    <row r="71" spans="15:23" ht="40" customHeight="1">
      <c r="O71" s="1918" t="s">
        <v>54</v>
      </c>
      <c r="P71" s="1919"/>
      <c r="Q71" s="40">
        <f t="shared" ref="Q71:V71" si="8">Q67/Q68</f>
        <v>0.13895708739901375</v>
      </c>
      <c r="R71" s="40">
        <f t="shared" si="8"/>
        <v>0.13816262111789065</v>
      </c>
      <c r="S71" s="40">
        <f t="shared" si="8"/>
        <v>0.1377502516889097</v>
      </c>
      <c r="T71" s="40">
        <f t="shared" si="8"/>
        <v>0.13714678151390391</v>
      </c>
      <c r="U71" s="40">
        <f t="shared" si="8"/>
        <v>0.13561450720512644</v>
      </c>
      <c r="V71" s="40">
        <f t="shared" si="8"/>
        <v>0.13508573756978204</v>
      </c>
      <c r="W71" s="40" t="e">
        <f>W67/W68</f>
        <v>#DIV/0!</v>
      </c>
    </row>
  </sheetData>
  <mergeCells count="45">
    <mergeCell ref="O71:P71"/>
    <mergeCell ref="O64:P64"/>
    <mergeCell ref="O65:P65"/>
    <mergeCell ref="O66:P66"/>
    <mergeCell ref="O67:P67"/>
    <mergeCell ref="O68:P68"/>
    <mergeCell ref="O69:P69"/>
    <mergeCell ref="B61:C61"/>
    <mergeCell ref="O61:P61"/>
    <mergeCell ref="B62:C62"/>
    <mergeCell ref="O62:P62"/>
    <mergeCell ref="O70:P70"/>
    <mergeCell ref="B57:C57"/>
    <mergeCell ref="O57:P57"/>
    <mergeCell ref="B58:C58"/>
    <mergeCell ref="O58:P58"/>
    <mergeCell ref="B60:C60"/>
    <mergeCell ref="O60:P60"/>
    <mergeCell ref="S50:W50"/>
    <mergeCell ref="B52:H52"/>
    <mergeCell ref="O52:W52"/>
    <mergeCell ref="O53:W53"/>
    <mergeCell ref="B56:C56"/>
    <mergeCell ref="O56:P56"/>
    <mergeCell ref="B55:C55"/>
    <mergeCell ref="O55:P55"/>
    <mergeCell ref="F50:L50"/>
    <mergeCell ref="B47:C47"/>
    <mergeCell ref="O47:P47"/>
    <mergeCell ref="B48:C48"/>
    <mergeCell ref="O48:P48"/>
    <mergeCell ref="B49:C49"/>
    <mergeCell ref="O49:P49"/>
    <mergeCell ref="B43:C43"/>
    <mergeCell ref="O43:P43"/>
    <mergeCell ref="B45:C45"/>
    <mergeCell ref="O45:P45"/>
    <mergeCell ref="B46:C46"/>
    <mergeCell ref="O46:P46"/>
    <mergeCell ref="B40:C40"/>
    <mergeCell ref="O40:P40"/>
    <mergeCell ref="B41:C41"/>
    <mergeCell ref="O41:P41"/>
    <mergeCell ref="B42:C42"/>
    <mergeCell ref="O42:P42"/>
  </mergeCells>
  <phoneticPr fontId="5"/>
  <pageMargins left="0.70866141732283472" right="0.70866141732283472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view="pageBreakPreview" topLeftCell="A31" zoomScale="89" zoomScaleNormal="100" zoomScaleSheetLayoutView="89" workbookViewId="0">
      <selection activeCell="C50" sqref="C50:J50"/>
    </sheetView>
  </sheetViews>
  <sheetFormatPr defaultRowHeight="13"/>
  <cols>
    <col min="1" max="1" width="7.6328125" customWidth="1"/>
    <col min="2" max="2" width="10.6328125" customWidth="1"/>
    <col min="3" max="9" width="9.36328125" customWidth="1"/>
    <col min="10" max="13" width="9.6328125" customWidth="1"/>
  </cols>
  <sheetData>
    <row r="1" spans="1:1" ht="20.149999999999999" customHeight="1"/>
    <row r="2" spans="1:1" ht="20.149999999999999" customHeight="1"/>
    <row r="3" spans="1:1" ht="20.149999999999999" customHeight="1"/>
    <row r="4" spans="1:1" ht="19">
      <c r="A4" s="1274"/>
    </row>
    <row r="33" spans="1:9" ht="19">
      <c r="A33" s="1274"/>
    </row>
    <row r="40" spans="1:9" s="300" customFormat="1"/>
    <row r="41" spans="1:9" s="300" customFormat="1"/>
    <row r="42" spans="1:9" s="300" customFormat="1" ht="12.75" customHeight="1"/>
    <row r="43" spans="1:9" s="300" customFormat="1">
      <c r="A43" s="1915"/>
      <c r="B43" s="1915"/>
      <c r="C43" s="34"/>
      <c r="D43" s="34"/>
      <c r="E43" s="34"/>
      <c r="F43" s="34"/>
      <c r="G43" s="34"/>
      <c r="H43" s="34"/>
      <c r="I43" s="34"/>
    </row>
    <row r="44" spans="1:9" s="300" customFormat="1" ht="25" customHeight="1">
      <c r="A44" s="1915"/>
      <c r="B44" s="1915"/>
      <c r="C44" s="1261"/>
      <c r="D44" s="1261"/>
      <c r="E44" s="1261"/>
      <c r="F44" s="1261"/>
      <c r="G44" s="1261"/>
      <c r="H44" s="1261"/>
      <c r="I44" s="1261"/>
    </row>
    <row r="45" spans="1:9" s="300" customFormat="1" ht="25" customHeight="1">
      <c r="A45" s="1915"/>
      <c r="B45" s="1915"/>
      <c r="C45" s="1261"/>
      <c r="D45" s="1261"/>
      <c r="E45" s="1261"/>
      <c r="F45" s="1261"/>
      <c r="G45" s="1261"/>
      <c r="H45" s="1261"/>
      <c r="I45" s="1261"/>
    </row>
    <row r="46" spans="1:9" s="300" customFormat="1" ht="25" customHeight="1">
      <c r="A46" s="1915"/>
      <c r="B46" s="1915"/>
      <c r="C46" s="1261"/>
      <c r="D46" s="1261"/>
      <c r="E46" s="1261"/>
      <c r="F46" s="1261"/>
      <c r="G46" s="1261"/>
      <c r="H46" s="1261"/>
      <c r="I46" s="1261"/>
    </row>
    <row r="47" spans="1:9" s="300" customFormat="1" ht="24" customHeight="1">
      <c r="A47" s="1262"/>
      <c r="B47" s="1262"/>
      <c r="C47" s="1263"/>
      <c r="D47" s="1263"/>
      <c r="E47" s="1263"/>
      <c r="F47" s="1263"/>
      <c r="G47" s="1263"/>
      <c r="H47" s="1263"/>
      <c r="I47" s="1263"/>
    </row>
    <row r="48" spans="1:9" s="300" customFormat="1" ht="24" customHeight="1">
      <c r="A48" s="1915"/>
      <c r="B48" s="1915"/>
      <c r="C48" s="34"/>
      <c r="D48" s="34"/>
      <c r="E48" s="34"/>
      <c r="F48" s="34"/>
      <c r="G48" s="34"/>
      <c r="H48" s="34"/>
      <c r="I48" s="34"/>
    </row>
    <row r="49" spans="1:18" s="300" customFormat="1">
      <c r="A49" s="1931"/>
      <c r="B49" s="1931"/>
      <c r="C49" s="1931"/>
      <c r="D49" s="1931"/>
      <c r="E49" s="1931"/>
      <c r="F49" s="1931"/>
      <c r="G49" s="1931"/>
      <c r="H49" s="1931"/>
      <c r="I49" s="1931"/>
    </row>
    <row r="50" spans="1:18" s="300" customFormat="1">
      <c r="C50" s="1932" t="s">
        <v>1037</v>
      </c>
      <c r="D50" s="1932"/>
      <c r="E50" s="1932"/>
      <c r="F50" s="1932"/>
      <c r="G50" s="1932"/>
      <c r="H50" s="1932"/>
      <c r="I50" s="1932"/>
      <c r="J50" s="1932"/>
    </row>
    <row r="51" spans="1:18" s="300" customFormat="1" ht="24" customHeight="1">
      <c r="A51" s="1915"/>
      <c r="B51" s="1915"/>
      <c r="C51" s="34"/>
      <c r="D51" s="34"/>
      <c r="E51" s="34"/>
      <c r="F51" s="34"/>
      <c r="G51" s="34"/>
      <c r="H51" s="34"/>
      <c r="I51" s="34"/>
    </row>
    <row r="52" spans="1:18" s="300" customFormat="1" ht="40" customHeight="1">
      <c r="A52" s="1916"/>
      <c r="B52" s="1916"/>
      <c r="C52" s="1267"/>
      <c r="D52" s="1267"/>
      <c r="E52" s="1267"/>
      <c r="F52" s="1267"/>
      <c r="G52" s="1267"/>
      <c r="H52" s="1267"/>
      <c r="I52" s="1267"/>
    </row>
    <row r="53" spans="1:18" s="300" customFormat="1" ht="40" customHeight="1">
      <c r="A53" s="1916"/>
      <c r="B53" s="1916"/>
      <c r="C53" s="1267"/>
      <c r="D53" s="1267"/>
      <c r="E53" s="1267"/>
      <c r="F53" s="1267"/>
      <c r="G53" s="1267"/>
      <c r="H53" s="1267"/>
      <c r="I53" s="1267"/>
    </row>
    <row r="54" spans="1:18" s="300" customFormat="1" ht="40" customHeight="1">
      <c r="A54" s="1916"/>
      <c r="B54" s="1916"/>
      <c r="C54" s="1267"/>
      <c r="D54" s="1267"/>
      <c r="E54" s="1267"/>
      <c r="F54" s="1267"/>
      <c r="G54" s="1267"/>
      <c r="H54" s="1267"/>
      <c r="I54" s="1267"/>
    </row>
    <row r="55" spans="1:18" s="300" customFormat="1"/>
    <row r="56" spans="1:18" s="300" customFormat="1" ht="40" customHeight="1">
      <c r="A56" s="1916"/>
      <c r="B56" s="1916"/>
      <c r="C56" s="1268"/>
      <c r="D56" s="1268"/>
      <c r="E56" s="1268"/>
      <c r="F56" s="1268"/>
      <c r="G56" s="1268"/>
      <c r="H56" s="1268"/>
      <c r="I56" s="1268"/>
      <c r="N56" s="1269"/>
      <c r="O56" s="1269"/>
      <c r="P56" s="1269"/>
      <c r="Q56" s="1269"/>
      <c r="R56" s="1269"/>
    </row>
    <row r="57" spans="1:18" s="300" customFormat="1" ht="40" customHeight="1">
      <c r="A57" s="1916"/>
      <c r="B57" s="1916"/>
      <c r="D57" s="1933"/>
      <c r="E57" s="1933"/>
      <c r="F57" s="1933"/>
      <c r="G57" s="1933"/>
      <c r="H57" s="1933"/>
    </row>
    <row r="58" spans="1:18" s="300" customFormat="1" ht="40" customHeight="1">
      <c r="A58" s="1916"/>
      <c r="B58" s="1916"/>
    </row>
    <row r="59" spans="1:18" s="300" customFormat="1"/>
    <row r="60" spans="1:18" s="300" customFormat="1" ht="40" customHeight="1">
      <c r="A60" s="1916"/>
      <c r="B60" s="1916"/>
      <c r="C60" s="1270"/>
      <c r="D60" s="1270"/>
      <c r="E60" s="1270"/>
      <c r="F60" s="1270"/>
      <c r="G60" s="1270"/>
      <c r="H60" s="1270"/>
      <c r="I60" s="1270"/>
    </row>
    <row r="61" spans="1:18" s="300" customFormat="1" ht="40" customHeight="1">
      <c r="A61" s="1916"/>
      <c r="B61" s="1916"/>
      <c r="C61" s="1270"/>
      <c r="D61" s="1270"/>
      <c r="E61" s="1270"/>
      <c r="F61" s="1270"/>
      <c r="G61" s="1270"/>
      <c r="H61" s="1270"/>
      <c r="I61" s="1270"/>
    </row>
    <row r="62" spans="1:18" s="300" customFormat="1" ht="40" customHeight="1">
      <c r="A62" s="1916"/>
      <c r="B62" s="1916"/>
      <c r="C62" s="1270"/>
      <c r="D62" s="1270"/>
      <c r="E62" s="1270"/>
      <c r="F62" s="1270"/>
      <c r="G62" s="1270"/>
      <c r="H62" s="1270"/>
      <c r="I62" s="1270"/>
    </row>
    <row r="63" spans="1:18" s="300" customFormat="1" ht="40" customHeight="1">
      <c r="A63" s="1916"/>
      <c r="B63" s="1916"/>
      <c r="C63" s="1271"/>
      <c r="D63" s="1271"/>
      <c r="E63" s="1271"/>
      <c r="F63" s="1271"/>
      <c r="G63" s="1271"/>
      <c r="H63" s="1271"/>
      <c r="I63" s="1271"/>
    </row>
    <row r="64" spans="1:18" s="300" customFormat="1" ht="40" customHeight="1">
      <c r="A64" s="1916"/>
      <c r="B64" s="1916"/>
      <c r="C64" s="1271"/>
      <c r="D64" s="1271"/>
      <c r="E64" s="1271"/>
      <c r="F64" s="1271"/>
      <c r="G64" s="1271"/>
      <c r="H64" s="1271"/>
      <c r="I64" s="1271"/>
    </row>
    <row r="65" spans="1:9" s="300" customFormat="1" ht="40" customHeight="1">
      <c r="A65" s="1916"/>
      <c r="B65" s="1916"/>
      <c r="C65" s="1272"/>
      <c r="D65" s="1272"/>
      <c r="E65" s="1272"/>
      <c r="F65" s="1272"/>
      <c r="G65" s="1272"/>
      <c r="H65" s="1272"/>
      <c r="I65" s="1272"/>
    </row>
    <row r="66" spans="1:9" s="300" customFormat="1" ht="40" customHeight="1">
      <c r="A66" s="1916"/>
      <c r="B66" s="1916"/>
      <c r="C66" s="1272"/>
      <c r="D66" s="1272"/>
      <c r="E66" s="1272"/>
      <c r="F66" s="1272"/>
      <c r="G66" s="1272"/>
      <c r="H66" s="1272"/>
      <c r="I66" s="1272"/>
    </row>
    <row r="67" spans="1:9" s="300" customFormat="1" ht="40" customHeight="1">
      <c r="A67" s="1916"/>
      <c r="B67" s="1916"/>
      <c r="C67" s="1273"/>
      <c r="D67" s="1273"/>
      <c r="E67" s="1273"/>
      <c r="F67" s="1273"/>
      <c r="G67" s="1273"/>
      <c r="H67" s="1273"/>
      <c r="I67" s="1273"/>
    </row>
    <row r="68" spans="1:9" s="300" customFormat="1"/>
  </sheetData>
  <mergeCells count="23">
    <mergeCell ref="A64:B64"/>
    <mergeCell ref="A65:B65"/>
    <mergeCell ref="A66:B66"/>
    <mergeCell ref="A67:B67"/>
    <mergeCell ref="D57:H57"/>
    <mergeCell ref="A58:B58"/>
    <mergeCell ref="A60:B60"/>
    <mergeCell ref="A61:B61"/>
    <mergeCell ref="A62:B62"/>
    <mergeCell ref="A63:B63"/>
    <mergeCell ref="A57:B57"/>
    <mergeCell ref="A56:B56"/>
    <mergeCell ref="A49:I49"/>
    <mergeCell ref="A43:B43"/>
    <mergeCell ref="A44:B44"/>
    <mergeCell ref="A45:B45"/>
    <mergeCell ref="A46:B46"/>
    <mergeCell ref="A48:B48"/>
    <mergeCell ref="C50:J50"/>
    <mergeCell ref="A51:B51"/>
    <mergeCell ref="A52:B52"/>
    <mergeCell ref="A53:B53"/>
    <mergeCell ref="A54:B54"/>
  </mergeCells>
  <phoneticPr fontId="5"/>
  <printOptions horizontalCentered="1"/>
  <pageMargins left="0.51181102362204722" right="0.51181102362204722" top="0.59055118110236227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6"/>
  <sheetViews>
    <sheetView view="pageBreakPreview" topLeftCell="A46" zoomScale="95" zoomScaleNormal="100" zoomScaleSheetLayoutView="95" workbookViewId="0">
      <selection activeCell="G73" sqref="G73"/>
    </sheetView>
  </sheetViews>
  <sheetFormatPr defaultRowHeight="13"/>
  <sheetData>
    <row r="1" spans="1:21">
      <c r="S1" s="1298"/>
      <c r="T1" s="1298"/>
      <c r="U1" s="1298"/>
    </row>
    <row r="2" spans="1:21">
      <c r="M2" s="1323" t="s">
        <v>733</v>
      </c>
      <c r="N2" s="1298"/>
      <c r="O2" s="1298"/>
      <c r="P2" s="1323" t="s">
        <v>735</v>
      </c>
      <c r="Q2" s="1298"/>
      <c r="R2" s="1298"/>
      <c r="S2" s="1323" t="s">
        <v>736</v>
      </c>
      <c r="T2" s="1298"/>
      <c r="U2" s="1298"/>
    </row>
    <row r="3" spans="1:21" ht="13.5" thickBot="1">
      <c r="A3" s="1751" t="s">
        <v>733</v>
      </c>
      <c r="B3" s="1752"/>
      <c r="C3" s="1752"/>
      <c r="D3" s="1753"/>
      <c r="E3" s="1751" t="s">
        <v>735</v>
      </c>
      <c r="F3" s="1752"/>
      <c r="G3" s="1752"/>
      <c r="H3" s="1753"/>
      <c r="I3" s="1751" t="s">
        <v>736</v>
      </c>
      <c r="J3" s="1298"/>
      <c r="K3" s="1298"/>
      <c r="L3" s="1298"/>
      <c r="M3" s="1299" t="s">
        <v>701</v>
      </c>
      <c r="N3" s="1300" t="s">
        <v>702</v>
      </c>
      <c r="O3" s="1301" t="s">
        <v>703</v>
      </c>
      <c r="P3" s="1299" t="s">
        <v>701</v>
      </c>
      <c r="Q3" s="1300" t="s">
        <v>702</v>
      </c>
      <c r="R3" s="1301" t="s">
        <v>703</v>
      </c>
      <c r="S3" s="1299" t="s">
        <v>701</v>
      </c>
      <c r="T3" s="1300" t="s">
        <v>702</v>
      </c>
      <c r="U3" s="1301" t="s">
        <v>703</v>
      </c>
    </row>
    <row r="4" spans="1:21">
      <c r="A4" s="1700" t="s">
        <v>701</v>
      </c>
      <c r="B4" s="1716" t="s">
        <v>702</v>
      </c>
      <c r="C4" s="1717" t="s">
        <v>703</v>
      </c>
      <c r="D4" s="1759"/>
      <c r="E4" s="1700" t="s">
        <v>701</v>
      </c>
      <c r="F4" s="1716" t="s">
        <v>702</v>
      </c>
      <c r="G4" s="1717" t="s">
        <v>703</v>
      </c>
      <c r="H4" s="1759"/>
      <c r="I4" s="1700" t="s">
        <v>701</v>
      </c>
      <c r="J4" s="1716" t="s">
        <v>702</v>
      </c>
      <c r="K4" s="1717" t="s">
        <v>703</v>
      </c>
      <c r="L4" s="1759"/>
      <c r="M4" s="1302" t="s">
        <v>704</v>
      </c>
      <c r="N4" s="1553">
        <v>2284</v>
      </c>
      <c r="O4" s="1550">
        <v>2217</v>
      </c>
      <c r="P4" s="1302" t="s">
        <v>704</v>
      </c>
      <c r="Q4" s="1553">
        <v>721</v>
      </c>
      <c r="R4" s="1550">
        <v>693</v>
      </c>
      <c r="S4" s="1302" t="s">
        <v>704</v>
      </c>
      <c r="T4" s="1553">
        <v>65</v>
      </c>
      <c r="U4" s="1550">
        <v>60</v>
      </c>
    </row>
    <row r="5" spans="1:21">
      <c r="A5" s="1760" t="s">
        <v>722</v>
      </c>
      <c r="B5" s="1748">
        <v>198</v>
      </c>
      <c r="C5" s="1761">
        <v>634</v>
      </c>
      <c r="D5" s="1756"/>
      <c r="E5" s="1760" t="s">
        <v>722</v>
      </c>
      <c r="F5" s="1748">
        <v>93</v>
      </c>
      <c r="G5" s="1761">
        <v>285</v>
      </c>
      <c r="H5" s="1756"/>
      <c r="I5" s="1760" t="s">
        <v>722</v>
      </c>
      <c r="J5" s="1748">
        <v>64</v>
      </c>
      <c r="K5" s="1761">
        <v>168</v>
      </c>
      <c r="L5" s="1776"/>
      <c r="M5" s="1306" t="s">
        <v>705</v>
      </c>
      <c r="N5" s="1547">
        <v>2500</v>
      </c>
      <c r="O5" s="1548">
        <v>2328</v>
      </c>
      <c r="P5" s="1306" t="s">
        <v>705</v>
      </c>
      <c r="Q5" s="1547">
        <v>811</v>
      </c>
      <c r="R5" s="1548">
        <v>765</v>
      </c>
      <c r="S5" s="1306" t="s">
        <v>705</v>
      </c>
      <c r="T5" s="1547">
        <v>77</v>
      </c>
      <c r="U5" s="1548">
        <v>103</v>
      </c>
    </row>
    <row r="6" spans="1:21">
      <c r="A6" s="1710" t="s">
        <v>721</v>
      </c>
      <c r="B6" s="1743">
        <v>418</v>
      </c>
      <c r="C6" s="1762">
        <v>718</v>
      </c>
      <c r="D6" s="1754"/>
      <c r="E6" s="1710" t="s">
        <v>721</v>
      </c>
      <c r="F6" s="1743">
        <v>234</v>
      </c>
      <c r="G6" s="1762">
        <v>350</v>
      </c>
      <c r="H6" s="1754"/>
      <c r="I6" s="1710" t="s">
        <v>721</v>
      </c>
      <c r="J6" s="1743">
        <v>102</v>
      </c>
      <c r="K6" s="1762">
        <v>185</v>
      </c>
      <c r="L6" s="1777"/>
      <c r="M6" s="1306" t="s">
        <v>706</v>
      </c>
      <c r="N6" s="1547">
        <v>2361</v>
      </c>
      <c r="O6" s="1548">
        <v>2278</v>
      </c>
      <c r="P6" s="1306" t="s">
        <v>706</v>
      </c>
      <c r="Q6" s="1547">
        <v>805</v>
      </c>
      <c r="R6" s="1548">
        <v>765</v>
      </c>
      <c r="S6" s="1306" t="s">
        <v>706</v>
      </c>
      <c r="T6" s="1547">
        <v>103</v>
      </c>
      <c r="U6" s="1548">
        <v>115</v>
      </c>
    </row>
    <row r="7" spans="1:21">
      <c r="A7" s="1710" t="s">
        <v>720</v>
      </c>
      <c r="B7" s="1743">
        <v>674</v>
      </c>
      <c r="C7" s="1762">
        <v>1038</v>
      </c>
      <c r="D7" s="1754"/>
      <c r="E7" s="1710" t="s">
        <v>720</v>
      </c>
      <c r="F7" s="1743">
        <v>410</v>
      </c>
      <c r="G7" s="1762">
        <v>477</v>
      </c>
      <c r="H7" s="1754"/>
      <c r="I7" s="1710" t="s">
        <v>720</v>
      </c>
      <c r="J7" s="1743">
        <v>194</v>
      </c>
      <c r="K7" s="1762">
        <v>210</v>
      </c>
      <c r="L7" s="1777"/>
      <c r="M7" s="1310" t="s">
        <v>707</v>
      </c>
      <c r="N7" s="1554">
        <v>2284</v>
      </c>
      <c r="O7" s="1555">
        <v>2113</v>
      </c>
      <c r="P7" s="1310" t="s">
        <v>707</v>
      </c>
      <c r="Q7" s="1554">
        <v>721</v>
      </c>
      <c r="R7" s="1555">
        <v>662</v>
      </c>
      <c r="S7" s="1310" t="s">
        <v>707</v>
      </c>
      <c r="T7" s="1554">
        <v>129</v>
      </c>
      <c r="U7" s="1555">
        <v>126</v>
      </c>
    </row>
    <row r="8" spans="1:21">
      <c r="A8" s="1710" t="s">
        <v>719</v>
      </c>
      <c r="B8" s="1743">
        <v>1098</v>
      </c>
      <c r="C8" s="1762">
        <v>1307</v>
      </c>
      <c r="D8" s="1754"/>
      <c r="E8" s="1710" t="s">
        <v>719</v>
      </c>
      <c r="F8" s="1743">
        <v>702</v>
      </c>
      <c r="G8" s="1762">
        <v>782</v>
      </c>
      <c r="H8" s="1754"/>
      <c r="I8" s="1710" t="s">
        <v>719</v>
      </c>
      <c r="J8" s="1743">
        <v>242</v>
      </c>
      <c r="K8" s="1762">
        <v>286</v>
      </c>
      <c r="L8" s="1777"/>
      <c r="M8" s="1310" t="s">
        <v>708</v>
      </c>
      <c r="N8" s="1554">
        <v>3342</v>
      </c>
      <c r="O8" s="1555">
        <v>2579</v>
      </c>
      <c r="P8" s="1310" t="s">
        <v>708</v>
      </c>
      <c r="Q8" s="1554">
        <v>916</v>
      </c>
      <c r="R8" s="1555">
        <v>796</v>
      </c>
      <c r="S8" s="1310" t="s">
        <v>708</v>
      </c>
      <c r="T8" s="1554">
        <v>164</v>
      </c>
      <c r="U8" s="1555">
        <v>128</v>
      </c>
    </row>
    <row r="9" spans="1:21">
      <c r="A9" s="1710" t="s">
        <v>718</v>
      </c>
      <c r="B9" s="1743">
        <v>1571</v>
      </c>
      <c r="C9" s="1762">
        <v>1772</v>
      </c>
      <c r="D9" s="1754"/>
      <c r="E9" s="1710" t="s">
        <v>718</v>
      </c>
      <c r="F9" s="1743">
        <v>1017</v>
      </c>
      <c r="G9" s="1762">
        <v>1191</v>
      </c>
      <c r="H9" s="1754"/>
      <c r="I9" s="1710" t="s">
        <v>718</v>
      </c>
      <c r="J9" s="1743">
        <v>356</v>
      </c>
      <c r="K9" s="1762">
        <v>365</v>
      </c>
      <c r="L9" s="1777"/>
      <c r="M9" s="1310" t="s">
        <v>709</v>
      </c>
      <c r="N9" s="1554">
        <v>3169</v>
      </c>
      <c r="O9" s="1555">
        <v>2664</v>
      </c>
      <c r="P9" s="1310" t="s">
        <v>709</v>
      </c>
      <c r="Q9" s="1554">
        <v>1009</v>
      </c>
      <c r="R9" s="1555">
        <v>866</v>
      </c>
      <c r="S9" s="1310" t="s">
        <v>709</v>
      </c>
      <c r="T9" s="1554">
        <v>143</v>
      </c>
      <c r="U9" s="1555">
        <v>103</v>
      </c>
    </row>
    <row r="10" spans="1:21">
      <c r="A10" s="1710" t="s">
        <v>717</v>
      </c>
      <c r="B10" s="1743">
        <v>1358</v>
      </c>
      <c r="C10" s="1762">
        <v>1477</v>
      </c>
      <c r="D10" s="1754"/>
      <c r="E10" s="1710" t="s">
        <v>717</v>
      </c>
      <c r="F10" s="1743">
        <v>692</v>
      </c>
      <c r="G10" s="1762">
        <v>823</v>
      </c>
      <c r="H10" s="1754"/>
      <c r="I10" s="1710" t="s">
        <v>717</v>
      </c>
      <c r="J10" s="1743">
        <v>287</v>
      </c>
      <c r="K10" s="1762">
        <v>306</v>
      </c>
      <c r="L10" s="1777"/>
      <c r="M10" s="1310" t="s">
        <v>710</v>
      </c>
      <c r="N10" s="1554">
        <v>3276</v>
      </c>
      <c r="O10" s="1555">
        <v>2769</v>
      </c>
      <c r="P10" s="1310" t="s">
        <v>710</v>
      </c>
      <c r="Q10" s="1554">
        <v>997</v>
      </c>
      <c r="R10" s="1555">
        <v>819</v>
      </c>
      <c r="S10" s="1310" t="s">
        <v>710</v>
      </c>
      <c r="T10" s="1554">
        <v>120</v>
      </c>
      <c r="U10" s="1555">
        <v>127</v>
      </c>
    </row>
    <row r="11" spans="1:21">
      <c r="A11" s="1710" t="s">
        <v>716</v>
      </c>
      <c r="B11" s="1743">
        <v>1537</v>
      </c>
      <c r="C11" s="1762">
        <v>1473</v>
      </c>
      <c r="D11" s="1754"/>
      <c r="E11" s="1710" t="s">
        <v>716</v>
      </c>
      <c r="F11" s="1743">
        <v>680</v>
      </c>
      <c r="G11" s="1762">
        <v>701</v>
      </c>
      <c r="H11" s="1754"/>
      <c r="I11" s="1710" t="s">
        <v>716</v>
      </c>
      <c r="J11" s="1743">
        <v>217</v>
      </c>
      <c r="K11" s="1762">
        <v>237</v>
      </c>
      <c r="L11" s="1777"/>
      <c r="M11" s="1310" t="s">
        <v>711</v>
      </c>
      <c r="N11" s="1554">
        <v>3235</v>
      </c>
      <c r="O11" s="1555">
        <v>2950</v>
      </c>
      <c r="P11" s="1310" t="s">
        <v>711</v>
      </c>
      <c r="Q11" s="1554">
        <v>1027</v>
      </c>
      <c r="R11" s="1555">
        <v>928</v>
      </c>
      <c r="S11" s="1310" t="s">
        <v>711</v>
      </c>
      <c r="T11" s="1554">
        <v>142</v>
      </c>
      <c r="U11" s="1555">
        <v>93</v>
      </c>
    </row>
    <row r="12" spans="1:21">
      <c r="A12" s="1710" t="s">
        <v>715</v>
      </c>
      <c r="B12" s="1743">
        <v>2085</v>
      </c>
      <c r="C12" s="1762">
        <v>1860</v>
      </c>
      <c r="D12" s="1754"/>
      <c r="E12" s="1710" t="s">
        <v>715</v>
      </c>
      <c r="F12" s="1743">
        <v>768</v>
      </c>
      <c r="G12" s="1762">
        <v>747</v>
      </c>
      <c r="H12" s="1754"/>
      <c r="I12" s="1710" t="s">
        <v>715</v>
      </c>
      <c r="J12" s="1743">
        <v>175</v>
      </c>
      <c r="K12" s="1762">
        <v>182</v>
      </c>
      <c r="L12" s="1777"/>
      <c r="M12" s="1310" t="s">
        <v>712</v>
      </c>
      <c r="N12" s="1554">
        <v>3418</v>
      </c>
      <c r="O12" s="1555">
        <v>3117</v>
      </c>
      <c r="P12" s="1310" t="s">
        <v>712</v>
      </c>
      <c r="Q12" s="1554">
        <v>991</v>
      </c>
      <c r="R12" s="1555">
        <v>920</v>
      </c>
      <c r="S12" s="1310" t="s">
        <v>712</v>
      </c>
      <c r="T12" s="1554">
        <v>189</v>
      </c>
      <c r="U12" s="1555">
        <v>158</v>
      </c>
    </row>
    <row r="13" spans="1:21">
      <c r="A13" s="1710" t="s">
        <v>714</v>
      </c>
      <c r="B13" s="1743">
        <v>2894</v>
      </c>
      <c r="C13" s="1762">
        <v>2522</v>
      </c>
      <c r="D13" s="1754"/>
      <c r="E13" s="1710" t="s">
        <v>714</v>
      </c>
      <c r="F13" s="1743">
        <v>1016</v>
      </c>
      <c r="G13" s="1762">
        <v>948</v>
      </c>
      <c r="H13" s="1754"/>
      <c r="I13" s="1710" t="s">
        <v>714</v>
      </c>
      <c r="J13" s="1743">
        <v>191</v>
      </c>
      <c r="K13" s="1762">
        <v>182</v>
      </c>
      <c r="L13" s="1777"/>
      <c r="M13" s="1310" t="s">
        <v>713</v>
      </c>
      <c r="N13" s="1554">
        <v>3663</v>
      </c>
      <c r="O13" s="1555">
        <v>3492</v>
      </c>
      <c r="P13" s="1310" t="s">
        <v>713</v>
      </c>
      <c r="Q13" s="1554">
        <v>1222</v>
      </c>
      <c r="R13" s="1555">
        <v>1117</v>
      </c>
      <c r="S13" s="1310" t="s">
        <v>713</v>
      </c>
      <c r="T13" s="1554">
        <v>200</v>
      </c>
      <c r="U13" s="1555">
        <v>180</v>
      </c>
    </row>
    <row r="14" spans="1:21">
      <c r="A14" s="1710" t="s">
        <v>713</v>
      </c>
      <c r="B14" s="1743">
        <v>3663</v>
      </c>
      <c r="C14" s="1762">
        <v>3492</v>
      </c>
      <c r="D14" s="1754"/>
      <c r="E14" s="1710" t="s">
        <v>713</v>
      </c>
      <c r="F14" s="1743">
        <v>1222</v>
      </c>
      <c r="G14" s="1762">
        <v>1117</v>
      </c>
      <c r="H14" s="1754"/>
      <c r="I14" s="1710" t="s">
        <v>713</v>
      </c>
      <c r="J14" s="1743">
        <v>200</v>
      </c>
      <c r="K14" s="1762">
        <v>180</v>
      </c>
      <c r="L14" s="1777"/>
      <c r="M14" s="1310" t="s">
        <v>714</v>
      </c>
      <c r="N14" s="1554">
        <v>2894</v>
      </c>
      <c r="O14" s="1555">
        <v>2522</v>
      </c>
      <c r="P14" s="1310" t="s">
        <v>714</v>
      </c>
      <c r="Q14" s="1554">
        <v>1016</v>
      </c>
      <c r="R14" s="1555">
        <v>948</v>
      </c>
      <c r="S14" s="1310" t="s">
        <v>714</v>
      </c>
      <c r="T14" s="1554">
        <v>191</v>
      </c>
      <c r="U14" s="1555">
        <v>182</v>
      </c>
    </row>
    <row r="15" spans="1:21">
      <c r="A15" s="1710" t="s">
        <v>712</v>
      </c>
      <c r="B15" s="1743">
        <v>3418</v>
      </c>
      <c r="C15" s="1762">
        <v>3117</v>
      </c>
      <c r="D15" s="1754"/>
      <c r="E15" s="1710" t="s">
        <v>712</v>
      </c>
      <c r="F15" s="1743">
        <v>991</v>
      </c>
      <c r="G15" s="1762">
        <v>920</v>
      </c>
      <c r="H15" s="1754"/>
      <c r="I15" s="1710" t="s">
        <v>712</v>
      </c>
      <c r="J15" s="1743">
        <v>189</v>
      </c>
      <c r="K15" s="1762">
        <v>158</v>
      </c>
      <c r="L15" s="1777"/>
      <c r="M15" s="1310" t="s">
        <v>715</v>
      </c>
      <c r="N15" s="1554">
        <v>2085</v>
      </c>
      <c r="O15" s="1555">
        <v>1860</v>
      </c>
      <c r="P15" s="1310" t="s">
        <v>715</v>
      </c>
      <c r="Q15" s="1554">
        <v>768</v>
      </c>
      <c r="R15" s="1555">
        <v>747</v>
      </c>
      <c r="S15" s="1310" t="s">
        <v>715</v>
      </c>
      <c r="T15" s="1554">
        <v>175</v>
      </c>
      <c r="U15" s="1555">
        <v>182</v>
      </c>
    </row>
    <row r="16" spans="1:21">
      <c r="A16" s="1710" t="s">
        <v>711</v>
      </c>
      <c r="B16" s="1743">
        <v>3235</v>
      </c>
      <c r="C16" s="1762">
        <v>2950</v>
      </c>
      <c r="D16" s="1754"/>
      <c r="E16" s="1710" t="s">
        <v>711</v>
      </c>
      <c r="F16" s="1743">
        <v>1027</v>
      </c>
      <c r="G16" s="1762">
        <v>928</v>
      </c>
      <c r="H16" s="1754"/>
      <c r="I16" s="1710" t="s">
        <v>711</v>
      </c>
      <c r="J16" s="1743">
        <v>142</v>
      </c>
      <c r="K16" s="1762">
        <v>93</v>
      </c>
      <c r="L16" s="1777"/>
      <c r="M16" s="1310" t="s">
        <v>716</v>
      </c>
      <c r="N16" s="1554">
        <v>1537</v>
      </c>
      <c r="O16" s="1555">
        <v>1473</v>
      </c>
      <c r="P16" s="1310" t="s">
        <v>716</v>
      </c>
      <c r="Q16" s="1554">
        <v>680</v>
      </c>
      <c r="R16" s="1555">
        <v>701</v>
      </c>
      <c r="S16" s="1310" t="s">
        <v>716</v>
      </c>
      <c r="T16" s="1554">
        <v>217</v>
      </c>
      <c r="U16" s="1555">
        <v>237</v>
      </c>
    </row>
    <row r="17" spans="1:21">
      <c r="A17" s="1710" t="s">
        <v>710</v>
      </c>
      <c r="B17" s="1743">
        <v>3276</v>
      </c>
      <c r="C17" s="1762">
        <v>2769</v>
      </c>
      <c r="D17" s="1754"/>
      <c r="E17" s="1710" t="s">
        <v>710</v>
      </c>
      <c r="F17" s="1743">
        <v>997</v>
      </c>
      <c r="G17" s="1762">
        <v>819</v>
      </c>
      <c r="H17" s="1754"/>
      <c r="I17" s="1710" t="s">
        <v>710</v>
      </c>
      <c r="J17" s="1743">
        <v>120</v>
      </c>
      <c r="K17" s="1762">
        <v>127</v>
      </c>
      <c r="L17" s="1777"/>
      <c r="M17" s="1306" t="s">
        <v>717</v>
      </c>
      <c r="N17" s="1547">
        <v>1358</v>
      </c>
      <c r="O17" s="1548">
        <v>1477</v>
      </c>
      <c r="P17" s="1306" t="s">
        <v>717</v>
      </c>
      <c r="Q17" s="1547">
        <v>692</v>
      </c>
      <c r="R17" s="1548">
        <v>823</v>
      </c>
      <c r="S17" s="1306" t="s">
        <v>717</v>
      </c>
      <c r="T17" s="1547">
        <v>287</v>
      </c>
      <c r="U17" s="1548">
        <v>306</v>
      </c>
    </row>
    <row r="18" spans="1:21">
      <c r="A18" s="1710" t="s">
        <v>709</v>
      </c>
      <c r="B18" s="1743">
        <v>3169</v>
      </c>
      <c r="C18" s="1762">
        <v>2664</v>
      </c>
      <c r="D18" s="1754"/>
      <c r="E18" s="1710" t="s">
        <v>709</v>
      </c>
      <c r="F18" s="1743">
        <v>1009</v>
      </c>
      <c r="G18" s="1762">
        <v>866</v>
      </c>
      <c r="H18" s="1754"/>
      <c r="I18" s="1710" t="s">
        <v>709</v>
      </c>
      <c r="J18" s="1743">
        <v>143</v>
      </c>
      <c r="K18" s="1762">
        <v>103</v>
      </c>
      <c r="L18" s="1777"/>
      <c r="M18" s="1306" t="s">
        <v>718</v>
      </c>
      <c r="N18" s="1547">
        <v>1571</v>
      </c>
      <c r="O18" s="1548">
        <v>1772</v>
      </c>
      <c r="P18" s="1306" t="s">
        <v>718</v>
      </c>
      <c r="Q18" s="1547">
        <v>1017</v>
      </c>
      <c r="R18" s="1548">
        <v>1191</v>
      </c>
      <c r="S18" s="1306" t="s">
        <v>718</v>
      </c>
      <c r="T18" s="1547">
        <v>356</v>
      </c>
      <c r="U18" s="1548">
        <v>365</v>
      </c>
    </row>
    <row r="19" spans="1:21">
      <c r="A19" s="1710" t="s">
        <v>708</v>
      </c>
      <c r="B19" s="1743">
        <v>3342</v>
      </c>
      <c r="C19" s="1762">
        <v>2579</v>
      </c>
      <c r="D19" s="1754"/>
      <c r="E19" s="1710" t="s">
        <v>708</v>
      </c>
      <c r="F19" s="1743">
        <v>916</v>
      </c>
      <c r="G19" s="1762">
        <v>796</v>
      </c>
      <c r="H19" s="1754"/>
      <c r="I19" s="1710" t="s">
        <v>708</v>
      </c>
      <c r="J19" s="1743">
        <v>164</v>
      </c>
      <c r="K19" s="1762">
        <v>128</v>
      </c>
      <c r="L19" s="1777"/>
      <c r="M19" s="1306" t="s">
        <v>719</v>
      </c>
      <c r="N19" s="1547">
        <v>1098</v>
      </c>
      <c r="O19" s="1548">
        <v>1307</v>
      </c>
      <c r="P19" s="1306" t="s">
        <v>719</v>
      </c>
      <c r="Q19" s="1547">
        <v>702</v>
      </c>
      <c r="R19" s="1548">
        <v>782</v>
      </c>
      <c r="S19" s="1306" t="s">
        <v>719</v>
      </c>
      <c r="T19" s="1547">
        <v>242</v>
      </c>
      <c r="U19" s="1548">
        <v>286</v>
      </c>
    </row>
    <row r="20" spans="1:21">
      <c r="A20" s="1710" t="s">
        <v>707</v>
      </c>
      <c r="B20" s="1743">
        <v>2284</v>
      </c>
      <c r="C20" s="1762">
        <v>2113</v>
      </c>
      <c r="D20" s="1754"/>
      <c r="E20" s="1710" t="s">
        <v>707</v>
      </c>
      <c r="F20" s="1743">
        <v>721</v>
      </c>
      <c r="G20" s="1762">
        <v>662</v>
      </c>
      <c r="H20" s="1754"/>
      <c r="I20" s="1710" t="s">
        <v>707</v>
      </c>
      <c r="J20" s="1743">
        <v>129</v>
      </c>
      <c r="K20" s="1762">
        <v>126</v>
      </c>
      <c r="L20" s="1777"/>
      <c r="M20" s="1306" t="s">
        <v>720</v>
      </c>
      <c r="N20" s="1547">
        <v>674</v>
      </c>
      <c r="O20" s="1548">
        <v>1038</v>
      </c>
      <c r="P20" s="1306" t="s">
        <v>720</v>
      </c>
      <c r="Q20" s="1547">
        <v>410</v>
      </c>
      <c r="R20" s="1548">
        <v>477</v>
      </c>
      <c r="S20" s="1306" t="s">
        <v>720</v>
      </c>
      <c r="T20" s="1547">
        <v>194</v>
      </c>
      <c r="U20" s="1548">
        <v>210</v>
      </c>
    </row>
    <row r="21" spans="1:21">
      <c r="A21" s="1710" t="s">
        <v>706</v>
      </c>
      <c r="B21" s="1743">
        <v>2361</v>
      </c>
      <c r="C21" s="1762">
        <v>2278</v>
      </c>
      <c r="D21" s="1754"/>
      <c r="E21" s="1710" t="s">
        <v>706</v>
      </c>
      <c r="F21" s="1743">
        <v>805</v>
      </c>
      <c r="G21" s="1762">
        <v>765</v>
      </c>
      <c r="H21" s="1754"/>
      <c r="I21" s="1710" t="s">
        <v>706</v>
      </c>
      <c r="J21" s="1743">
        <v>103</v>
      </c>
      <c r="K21" s="1762">
        <v>115</v>
      </c>
      <c r="L21" s="1777"/>
      <c r="M21" s="1306" t="s">
        <v>721</v>
      </c>
      <c r="N21" s="1547">
        <v>418</v>
      </c>
      <c r="O21" s="1548">
        <v>718</v>
      </c>
      <c r="P21" s="1306" t="s">
        <v>721</v>
      </c>
      <c r="Q21" s="1547">
        <v>234</v>
      </c>
      <c r="R21" s="1548">
        <v>350</v>
      </c>
      <c r="S21" s="1306" t="s">
        <v>721</v>
      </c>
      <c r="T21" s="1547">
        <v>102</v>
      </c>
      <c r="U21" s="1548">
        <v>185</v>
      </c>
    </row>
    <row r="22" spans="1:21">
      <c r="A22" s="1710" t="s">
        <v>705</v>
      </c>
      <c r="B22" s="1743">
        <v>2500</v>
      </c>
      <c r="C22" s="1762">
        <v>2328</v>
      </c>
      <c r="D22" s="1754"/>
      <c r="E22" s="1710" t="s">
        <v>705</v>
      </c>
      <c r="F22" s="1743">
        <v>811</v>
      </c>
      <c r="G22" s="1762">
        <v>765</v>
      </c>
      <c r="H22" s="1754"/>
      <c r="I22" s="1710" t="s">
        <v>705</v>
      </c>
      <c r="J22" s="1743">
        <v>77</v>
      </c>
      <c r="K22" s="1762">
        <v>103</v>
      </c>
      <c r="L22" s="1777"/>
      <c r="M22" s="1306" t="s">
        <v>723</v>
      </c>
      <c r="N22" s="1307">
        <v>198</v>
      </c>
      <c r="O22" s="1308">
        <v>634</v>
      </c>
      <c r="P22" s="1306" t="s">
        <v>723</v>
      </c>
      <c r="Q22" s="1307">
        <v>93</v>
      </c>
      <c r="R22" s="1308">
        <v>285</v>
      </c>
      <c r="S22" s="1306" t="s">
        <v>723</v>
      </c>
      <c r="T22" s="1307">
        <v>64</v>
      </c>
      <c r="U22" s="1308">
        <v>168</v>
      </c>
    </row>
    <row r="23" spans="1:21" ht="13.5" thickBot="1">
      <c r="A23" s="1763" t="s">
        <v>704</v>
      </c>
      <c r="B23" s="1547">
        <v>2284</v>
      </c>
      <c r="C23" s="1764">
        <v>2217</v>
      </c>
      <c r="D23" s="1755"/>
      <c r="E23" s="1763" t="s">
        <v>704</v>
      </c>
      <c r="F23" s="1547">
        <v>721</v>
      </c>
      <c r="G23" s="1764">
        <v>693</v>
      </c>
      <c r="H23" s="1755"/>
      <c r="I23" s="1763" t="s">
        <v>704</v>
      </c>
      <c r="J23" s="1547">
        <v>65</v>
      </c>
      <c r="K23" s="1764">
        <v>60</v>
      </c>
      <c r="L23" s="1778"/>
      <c r="M23" s="1306"/>
      <c r="N23" s="1307"/>
      <c r="O23" s="1304"/>
      <c r="P23" s="1306"/>
      <c r="Q23" s="1307"/>
      <c r="R23" s="1304"/>
      <c r="S23" s="1306"/>
      <c r="T23" s="1307"/>
      <c r="U23" s="1304"/>
    </row>
    <row r="24" spans="1:21" ht="14" thickTop="1" thickBot="1">
      <c r="A24" s="1710"/>
      <c r="B24" s="1723"/>
      <c r="C24" s="1761"/>
      <c r="D24" s="1756"/>
      <c r="E24" s="1710"/>
      <c r="F24" s="1723"/>
      <c r="G24" s="1761"/>
      <c r="H24" s="1756"/>
      <c r="I24" s="1710"/>
      <c r="J24" s="1723"/>
      <c r="K24" s="1761"/>
      <c r="L24" s="1756"/>
      <c r="M24" s="1319" t="s">
        <v>641</v>
      </c>
      <c r="N24" s="1320">
        <f>SUM(N4:N22)</f>
        <v>41365</v>
      </c>
      <c r="O24" s="1321">
        <f>SUM(O4:O22)</f>
        <v>39308</v>
      </c>
      <c r="P24" s="1319" t="s">
        <v>641</v>
      </c>
      <c r="Q24" s="1320">
        <f>SUM(Q4:Q22)</f>
        <v>14832</v>
      </c>
      <c r="R24" s="1321">
        <f>SUM(R4:R22)</f>
        <v>14635</v>
      </c>
      <c r="S24" s="1319" t="s">
        <v>641</v>
      </c>
      <c r="T24" s="1320">
        <f>SUM(T4:T22)</f>
        <v>3160</v>
      </c>
      <c r="U24" s="1321">
        <f>SUM(U4:U22)</f>
        <v>3314</v>
      </c>
    </row>
    <row r="25" spans="1:21" ht="14" thickTop="1" thickBot="1">
      <c r="A25" s="1713" t="s">
        <v>641</v>
      </c>
      <c r="B25" s="1714">
        <f>SUM(B5:B23)</f>
        <v>41365</v>
      </c>
      <c r="C25" s="1715">
        <f>SUM(C5:C23)</f>
        <v>39308</v>
      </c>
      <c r="D25" s="1756"/>
      <c r="E25" s="1713" t="s">
        <v>641</v>
      </c>
      <c r="F25" s="1714">
        <f>SUM(F5:F23)</f>
        <v>14832</v>
      </c>
      <c r="G25" s="1715">
        <f>SUM(G5:G23)</f>
        <v>14635</v>
      </c>
      <c r="H25" s="1756"/>
      <c r="I25" s="1713" t="s">
        <v>641</v>
      </c>
      <c r="J25" s="1714">
        <f>SUM(J5:J23)</f>
        <v>3160</v>
      </c>
      <c r="K25" s="1715">
        <f>SUM(K5:K23)</f>
        <v>3314</v>
      </c>
      <c r="L25" s="1756"/>
      <c r="M25" s="1298"/>
      <c r="N25" s="1298"/>
      <c r="O25" s="1298"/>
      <c r="S25" s="1298"/>
      <c r="T25" s="1298"/>
      <c r="U25" s="1298"/>
    </row>
    <row r="26" spans="1:21" ht="13.5" thickBot="1">
      <c r="A26" s="1749" t="s">
        <v>737</v>
      </c>
      <c r="B26" s="1750"/>
      <c r="C26" s="1750"/>
      <c r="D26" s="1757"/>
      <c r="E26" s="1749" t="s">
        <v>738</v>
      </c>
      <c r="F26" s="1750"/>
      <c r="G26" s="1750"/>
      <c r="H26" s="1757"/>
      <c r="I26" s="1749" t="s">
        <v>739</v>
      </c>
      <c r="J26" s="1744"/>
      <c r="K26" s="1744"/>
      <c r="L26" s="1744"/>
      <c r="M26" s="1323" t="s">
        <v>737</v>
      </c>
      <c r="N26" s="1298"/>
      <c r="O26" s="1298"/>
      <c r="P26" s="1323" t="s">
        <v>738</v>
      </c>
      <c r="Q26" s="1298"/>
      <c r="R26" s="1298"/>
      <c r="S26" s="1323" t="s">
        <v>739</v>
      </c>
      <c r="T26" s="1298"/>
      <c r="U26" s="1298"/>
    </row>
    <row r="27" spans="1:21">
      <c r="A27" s="1765" t="s">
        <v>701</v>
      </c>
      <c r="B27" s="1766" t="s">
        <v>702</v>
      </c>
      <c r="C27" s="1767" t="s">
        <v>703</v>
      </c>
      <c r="D27" s="1758"/>
      <c r="E27" s="1765" t="s">
        <v>701</v>
      </c>
      <c r="F27" s="1766" t="s">
        <v>702</v>
      </c>
      <c r="G27" s="1767" t="s">
        <v>703</v>
      </c>
      <c r="H27" s="1758"/>
      <c r="I27" s="1765" t="s">
        <v>701</v>
      </c>
      <c r="J27" s="1766" t="s">
        <v>702</v>
      </c>
      <c r="K27" s="1767" t="s">
        <v>703</v>
      </c>
      <c r="L27" s="1779"/>
      <c r="M27" s="1299" t="s">
        <v>701</v>
      </c>
      <c r="N27" s="1300" t="s">
        <v>702</v>
      </c>
      <c r="O27" s="1301" t="s">
        <v>703</v>
      </c>
      <c r="P27" s="1299" t="s">
        <v>701</v>
      </c>
      <c r="Q27" s="1300" t="s">
        <v>702</v>
      </c>
      <c r="R27" s="1301" t="s">
        <v>703</v>
      </c>
      <c r="S27" s="1299" t="s">
        <v>701</v>
      </c>
      <c r="T27" s="1300" t="s">
        <v>702</v>
      </c>
      <c r="U27" s="1301" t="s">
        <v>703</v>
      </c>
    </row>
    <row r="28" spans="1:21">
      <c r="A28" s="1760" t="s">
        <v>722</v>
      </c>
      <c r="B28" s="1748">
        <v>115</v>
      </c>
      <c r="C28" s="1761">
        <v>349</v>
      </c>
      <c r="D28" s="1756"/>
      <c r="E28" s="1760" t="s">
        <v>722</v>
      </c>
      <c r="F28" s="1748">
        <v>83</v>
      </c>
      <c r="G28" s="1761">
        <v>317</v>
      </c>
      <c r="H28" s="1756"/>
      <c r="I28" s="1760" t="s">
        <v>722</v>
      </c>
      <c r="J28" s="1748">
        <v>29</v>
      </c>
      <c r="K28" s="1761">
        <v>76</v>
      </c>
      <c r="L28" s="1776"/>
      <c r="M28" s="1302" t="s">
        <v>704</v>
      </c>
      <c r="N28" s="1553">
        <v>556</v>
      </c>
      <c r="O28" s="1550">
        <v>486</v>
      </c>
      <c r="P28" s="1302" t="s">
        <v>704</v>
      </c>
      <c r="Q28" s="1553">
        <v>347</v>
      </c>
      <c r="R28" s="1550">
        <v>301</v>
      </c>
      <c r="S28" s="1302" t="s">
        <v>704</v>
      </c>
      <c r="T28" s="1553">
        <v>20</v>
      </c>
      <c r="U28" s="1550">
        <v>23</v>
      </c>
    </row>
    <row r="29" spans="1:21">
      <c r="A29" s="1710" t="s">
        <v>721</v>
      </c>
      <c r="B29" s="1743">
        <v>218</v>
      </c>
      <c r="C29" s="1762">
        <v>414</v>
      </c>
      <c r="D29" s="1754"/>
      <c r="E29" s="1710" t="s">
        <v>721</v>
      </c>
      <c r="F29" s="1743">
        <v>203</v>
      </c>
      <c r="G29" s="1762">
        <v>368</v>
      </c>
      <c r="H29" s="1754"/>
      <c r="I29" s="1710" t="s">
        <v>721</v>
      </c>
      <c r="J29" s="1743">
        <v>48</v>
      </c>
      <c r="K29" s="1762">
        <v>92</v>
      </c>
      <c r="L29" s="1777"/>
      <c r="M29" s="1306" t="s">
        <v>705</v>
      </c>
      <c r="N29" s="1547">
        <v>729</v>
      </c>
      <c r="O29" s="1548">
        <v>677</v>
      </c>
      <c r="P29" s="1306" t="s">
        <v>705</v>
      </c>
      <c r="Q29" s="1547">
        <v>484</v>
      </c>
      <c r="R29" s="1548">
        <v>422</v>
      </c>
      <c r="S29" s="1306" t="s">
        <v>705</v>
      </c>
      <c r="T29" s="1547">
        <v>35</v>
      </c>
      <c r="U29" s="1548">
        <v>37</v>
      </c>
    </row>
    <row r="30" spans="1:21">
      <c r="A30" s="1710" t="s">
        <v>720</v>
      </c>
      <c r="B30" s="1743">
        <v>451</v>
      </c>
      <c r="C30" s="1762">
        <v>486</v>
      </c>
      <c r="D30" s="1754"/>
      <c r="E30" s="1710" t="s">
        <v>720</v>
      </c>
      <c r="F30" s="1743">
        <v>425</v>
      </c>
      <c r="G30" s="1762">
        <v>503</v>
      </c>
      <c r="H30" s="1754"/>
      <c r="I30" s="1710" t="s">
        <v>720</v>
      </c>
      <c r="J30" s="1743">
        <v>57</v>
      </c>
      <c r="K30" s="1762">
        <v>89</v>
      </c>
      <c r="L30" s="1777"/>
      <c r="M30" s="1306" t="s">
        <v>706</v>
      </c>
      <c r="N30" s="1547">
        <v>837</v>
      </c>
      <c r="O30" s="1548">
        <v>778</v>
      </c>
      <c r="P30" s="1306" t="s">
        <v>706</v>
      </c>
      <c r="Q30" s="1547">
        <v>523</v>
      </c>
      <c r="R30" s="1548">
        <v>418</v>
      </c>
      <c r="S30" s="1306" t="s">
        <v>706</v>
      </c>
      <c r="T30" s="1547">
        <v>30</v>
      </c>
      <c r="U30" s="1548">
        <v>41</v>
      </c>
    </row>
    <row r="31" spans="1:21">
      <c r="A31" s="1710" t="s">
        <v>719</v>
      </c>
      <c r="B31" s="1743">
        <v>726</v>
      </c>
      <c r="C31" s="1762">
        <v>754</v>
      </c>
      <c r="D31" s="1754"/>
      <c r="E31" s="1710" t="s">
        <v>719</v>
      </c>
      <c r="F31" s="1743">
        <v>671</v>
      </c>
      <c r="G31" s="1762">
        <v>774</v>
      </c>
      <c r="H31" s="1754"/>
      <c r="I31" s="1710" t="s">
        <v>719</v>
      </c>
      <c r="J31" s="1743">
        <v>71</v>
      </c>
      <c r="K31" s="1762">
        <v>86</v>
      </c>
      <c r="L31" s="1777"/>
      <c r="M31" s="1310" t="s">
        <v>707</v>
      </c>
      <c r="N31" s="1554">
        <v>780</v>
      </c>
      <c r="O31" s="1555">
        <v>754</v>
      </c>
      <c r="P31" s="1310" t="s">
        <v>707</v>
      </c>
      <c r="Q31" s="1554">
        <v>500</v>
      </c>
      <c r="R31" s="1555">
        <v>458</v>
      </c>
      <c r="S31" s="1310" t="s">
        <v>707</v>
      </c>
      <c r="T31" s="1554">
        <v>40</v>
      </c>
      <c r="U31" s="1555">
        <v>46</v>
      </c>
    </row>
    <row r="32" spans="1:21">
      <c r="A32" s="1710" t="s">
        <v>718</v>
      </c>
      <c r="B32" s="1743">
        <v>1215</v>
      </c>
      <c r="C32" s="1762">
        <v>1193</v>
      </c>
      <c r="D32" s="1754"/>
      <c r="E32" s="1710" t="s">
        <v>718</v>
      </c>
      <c r="F32" s="1743">
        <v>1007</v>
      </c>
      <c r="G32" s="1762">
        <v>1123</v>
      </c>
      <c r="H32" s="1754"/>
      <c r="I32" s="1710" t="s">
        <v>718</v>
      </c>
      <c r="J32" s="1743">
        <v>126</v>
      </c>
      <c r="K32" s="1762">
        <v>131</v>
      </c>
      <c r="L32" s="1777"/>
      <c r="M32" s="1310" t="s">
        <v>708</v>
      </c>
      <c r="N32" s="1554">
        <v>805</v>
      </c>
      <c r="O32" s="1555">
        <v>747</v>
      </c>
      <c r="P32" s="1310" t="s">
        <v>708</v>
      </c>
      <c r="Q32" s="1554">
        <v>556</v>
      </c>
      <c r="R32" s="1555">
        <v>513</v>
      </c>
      <c r="S32" s="1310" t="s">
        <v>708</v>
      </c>
      <c r="T32" s="1554">
        <v>47</v>
      </c>
      <c r="U32" s="1555">
        <v>41</v>
      </c>
    </row>
    <row r="33" spans="1:21">
      <c r="A33" s="1710" t="s">
        <v>717</v>
      </c>
      <c r="B33" s="1743">
        <v>1077</v>
      </c>
      <c r="C33" s="1762">
        <v>1100</v>
      </c>
      <c r="D33" s="1754"/>
      <c r="E33" s="1710" t="s">
        <v>717</v>
      </c>
      <c r="F33" s="1743">
        <v>847</v>
      </c>
      <c r="G33" s="1762">
        <v>833</v>
      </c>
      <c r="H33" s="1754"/>
      <c r="I33" s="1710" t="s">
        <v>717</v>
      </c>
      <c r="J33" s="1743">
        <v>87</v>
      </c>
      <c r="K33" s="1762">
        <v>83</v>
      </c>
      <c r="L33" s="1777"/>
      <c r="M33" s="1310" t="s">
        <v>709</v>
      </c>
      <c r="N33" s="1554">
        <v>655</v>
      </c>
      <c r="O33" s="1555">
        <v>626</v>
      </c>
      <c r="P33" s="1310" t="s">
        <v>709</v>
      </c>
      <c r="Q33" s="1554">
        <v>522</v>
      </c>
      <c r="R33" s="1555">
        <v>437</v>
      </c>
      <c r="S33" s="1310" t="s">
        <v>709</v>
      </c>
      <c r="T33" s="1554">
        <v>29</v>
      </c>
      <c r="U33" s="1555">
        <v>31</v>
      </c>
    </row>
    <row r="34" spans="1:21">
      <c r="A34" s="1710" t="s">
        <v>716</v>
      </c>
      <c r="B34" s="1743">
        <v>1097</v>
      </c>
      <c r="C34" s="1762">
        <v>1181</v>
      </c>
      <c r="D34" s="1754"/>
      <c r="E34" s="1710" t="s">
        <v>716</v>
      </c>
      <c r="F34" s="1743">
        <v>738</v>
      </c>
      <c r="G34" s="1762">
        <v>836</v>
      </c>
      <c r="H34" s="1754"/>
      <c r="I34" s="1710" t="s">
        <v>716</v>
      </c>
      <c r="J34" s="1743">
        <v>93</v>
      </c>
      <c r="K34" s="1762">
        <v>100</v>
      </c>
      <c r="L34" s="1777"/>
      <c r="M34" s="1310" t="s">
        <v>710</v>
      </c>
      <c r="N34" s="1554">
        <v>735</v>
      </c>
      <c r="O34" s="1555">
        <v>748</v>
      </c>
      <c r="P34" s="1310" t="s">
        <v>710</v>
      </c>
      <c r="Q34" s="1554">
        <v>528</v>
      </c>
      <c r="R34" s="1555">
        <v>509</v>
      </c>
      <c r="S34" s="1310" t="s">
        <v>710</v>
      </c>
      <c r="T34" s="1554">
        <v>35</v>
      </c>
      <c r="U34" s="1555">
        <v>30</v>
      </c>
    </row>
    <row r="35" spans="1:21">
      <c r="A35" s="1710" t="s">
        <v>715</v>
      </c>
      <c r="B35" s="1743">
        <v>1135</v>
      </c>
      <c r="C35" s="1762">
        <v>1241</v>
      </c>
      <c r="D35" s="1754"/>
      <c r="E35" s="1710" t="s">
        <v>715</v>
      </c>
      <c r="F35" s="1743">
        <v>716</v>
      </c>
      <c r="G35" s="1762">
        <v>770</v>
      </c>
      <c r="H35" s="1754"/>
      <c r="I35" s="1710" t="s">
        <v>715</v>
      </c>
      <c r="J35" s="1743">
        <v>73</v>
      </c>
      <c r="K35" s="1762">
        <v>73</v>
      </c>
      <c r="L35" s="1777"/>
      <c r="M35" s="1310" t="s">
        <v>711</v>
      </c>
      <c r="N35" s="1554">
        <v>815</v>
      </c>
      <c r="O35" s="1555">
        <v>833</v>
      </c>
      <c r="P35" s="1310" t="s">
        <v>711</v>
      </c>
      <c r="Q35" s="1554">
        <v>608</v>
      </c>
      <c r="R35" s="1555">
        <v>531</v>
      </c>
      <c r="S35" s="1310" t="s">
        <v>711</v>
      </c>
      <c r="T35" s="1554">
        <v>45</v>
      </c>
      <c r="U35" s="1555">
        <v>41</v>
      </c>
    </row>
    <row r="36" spans="1:21">
      <c r="A36" s="1710" t="s">
        <v>714</v>
      </c>
      <c r="B36" s="1743">
        <v>980</v>
      </c>
      <c r="C36" s="1762">
        <v>1062</v>
      </c>
      <c r="D36" s="1754"/>
      <c r="E36" s="1710" t="s">
        <v>714</v>
      </c>
      <c r="F36" s="1743">
        <v>793</v>
      </c>
      <c r="G36" s="1762">
        <v>721</v>
      </c>
      <c r="H36" s="1754"/>
      <c r="I36" s="1710" t="s">
        <v>714</v>
      </c>
      <c r="J36" s="1743">
        <v>73</v>
      </c>
      <c r="K36" s="1762">
        <v>76</v>
      </c>
      <c r="L36" s="1777"/>
      <c r="M36" s="1310" t="s">
        <v>712</v>
      </c>
      <c r="N36" s="1554">
        <v>914</v>
      </c>
      <c r="O36" s="1555">
        <v>857</v>
      </c>
      <c r="P36" s="1310" t="s">
        <v>712</v>
      </c>
      <c r="Q36" s="1554">
        <v>671</v>
      </c>
      <c r="R36" s="1555">
        <v>569</v>
      </c>
      <c r="S36" s="1310" t="s">
        <v>712</v>
      </c>
      <c r="T36" s="1554">
        <v>48</v>
      </c>
      <c r="U36" s="1555">
        <v>61</v>
      </c>
    </row>
    <row r="37" spans="1:21">
      <c r="A37" s="1710" t="s">
        <v>713</v>
      </c>
      <c r="B37" s="1743">
        <v>1058</v>
      </c>
      <c r="C37" s="1762">
        <v>1091</v>
      </c>
      <c r="D37" s="1754"/>
      <c r="E37" s="1710" t="s">
        <v>713</v>
      </c>
      <c r="F37" s="1743">
        <v>818</v>
      </c>
      <c r="G37" s="1762">
        <v>725</v>
      </c>
      <c r="H37" s="1754"/>
      <c r="I37" s="1710" t="s">
        <v>713</v>
      </c>
      <c r="J37" s="1743">
        <v>74</v>
      </c>
      <c r="K37" s="1762">
        <v>71</v>
      </c>
      <c r="L37" s="1777"/>
      <c r="M37" s="1310" t="s">
        <v>713</v>
      </c>
      <c r="N37" s="1554">
        <v>1058</v>
      </c>
      <c r="O37" s="1555">
        <v>1091</v>
      </c>
      <c r="P37" s="1310" t="s">
        <v>713</v>
      </c>
      <c r="Q37" s="1554">
        <v>818</v>
      </c>
      <c r="R37" s="1555">
        <v>725</v>
      </c>
      <c r="S37" s="1310" t="s">
        <v>713</v>
      </c>
      <c r="T37" s="1554">
        <v>74</v>
      </c>
      <c r="U37" s="1555">
        <v>71</v>
      </c>
    </row>
    <row r="38" spans="1:21">
      <c r="A38" s="1710" t="s">
        <v>712</v>
      </c>
      <c r="B38" s="1743">
        <v>914</v>
      </c>
      <c r="C38" s="1762">
        <v>857</v>
      </c>
      <c r="D38" s="1754"/>
      <c r="E38" s="1710" t="s">
        <v>712</v>
      </c>
      <c r="F38" s="1743">
        <v>671</v>
      </c>
      <c r="G38" s="1762">
        <v>569</v>
      </c>
      <c r="H38" s="1754"/>
      <c r="I38" s="1710" t="s">
        <v>712</v>
      </c>
      <c r="J38" s="1743">
        <v>48</v>
      </c>
      <c r="K38" s="1762">
        <v>61</v>
      </c>
      <c r="L38" s="1777"/>
      <c r="M38" s="1310" t="s">
        <v>714</v>
      </c>
      <c r="N38" s="1554">
        <v>980</v>
      </c>
      <c r="O38" s="1555">
        <v>1062</v>
      </c>
      <c r="P38" s="1310" t="s">
        <v>714</v>
      </c>
      <c r="Q38" s="1554">
        <v>793</v>
      </c>
      <c r="R38" s="1555">
        <v>721</v>
      </c>
      <c r="S38" s="1310" t="s">
        <v>714</v>
      </c>
      <c r="T38" s="1554">
        <v>73</v>
      </c>
      <c r="U38" s="1555">
        <v>76</v>
      </c>
    </row>
    <row r="39" spans="1:21">
      <c r="A39" s="1710" t="s">
        <v>711</v>
      </c>
      <c r="B39" s="1743">
        <v>815</v>
      </c>
      <c r="C39" s="1762">
        <v>833</v>
      </c>
      <c r="D39" s="1754"/>
      <c r="E39" s="1710" t="s">
        <v>711</v>
      </c>
      <c r="F39" s="1743">
        <v>608</v>
      </c>
      <c r="G39" s="1762">
        <v>531</v>
      </c>
      <c r="H39" s="1754"/>
      <c r="I39" s="1710" t="s">
        <v>711</v>
      </c>
      <c r="J39" s="1743">
        <v>45</v>
      </c>
      <c r="K39" s="1762">
        <v>41</v>
      </c>
      <c r="L39" s="1777"/>
      <c r="M39" s="1310" t="s">
        <v>715</v>
      </c>
      <c r="N39" s="1554">
        <v>1135</v>
      </c>
      <c r="O39" s="1555">
        <v>1241</v>
      </c>
      <c r="P39" s="1310" t="s">
        <v>715</v>
      </c>
      <c r="Q39" s="1554">
        <v>716</v>
      </c>
      <c r="R39" s="1555">
        <v>770</v>
      </c>
      <c r="S39" s="1310" t="s">
        <v>715</v>
      </c>
      <c r="T39" s="1554">
        <v>73</v>
      </c>
      <c r="U39" s="1555">
        <v>73</v>
      </c>
    </row>
    <row r="40" spans="1:21">
      <c r="A40" s="1710" t="s">
        <v>710</v>
      </c>
      <c r="B40" s="1743">
        <v>735</v>
      </c>
      <c r="C40" s="1762">
        <v>748</v>
      </c>
      <c r="D40" s="1754"/>
      <c r="E40" s="1710" t="s">
        <v>710</v>
      </c>
      <c r="F40" s="1743">
        <v>528</v>
      </c>
      <c r="G40" s="1762">
        <v>509</v>
      </c>
      <c r="H40" s="1754"/>
      <c r="I40" s="1710" t="s">
        <v>710</v>
      </c>
      <c r="J40" s="1743">
        <v>35</v>
      </c>
      <c r="K40" s="1762">
        <v>30</v>
      </c>
      <c r="L40" s="1777"/>
      <c r="M40" s="1310" t="s">
        <v>716</v>
      </c>
      <c r="N40" s="1554">
        <v>1097</v>
      </c>
      <c r="O40" s="1555">
        <v>1181</v>
      </c>
      <c r="P40" s="1310" t="s">
        <v>716</v>
      </c>
      <c r="Q40" s="1554">
        <v>738</v>
      </c>
      <c r="R40" s="1555">
        <v>836</v>
      </c>
      <c r="S40" s="1310" t="s">
        <v>716</v>
      </c>
      <c r="T40" s="1554">
        <v>93</v>
      </c>
      <c r="U40" s="1555">
        <v>100</v>
      </c>
    </row>
    <row r="41" spans="1:21">
      <c r="A41" s="1710" t="s">
        <v>709</v>
      </c>
      <c r="B41" s="1743">
        <v>655</v>
      </c>
      <c r="C41" s="1762">
        <v>626</v>
      </c>
      <c r="D41" s="1754"/>
      <c r="E41" s="1710" t="s">
        <v>709</v>
      </c>
      <c r="F41" s="1743">
        <v>522</v>
      </c>
      <c r="G41" s="1762">
        <v>437</v>
      </c>
      <c r="H41" s="1754"/>
      <c r="I41" s="1710" t="s">
        <v>709</v>
      </c>
      <c r="J41" s="1743">
        <v>29</v>
      </c>
      <c r="K41" s="1762">
        <v>31</v>
      </c>
      <c r="L41" s="1777"/>
      <c r="M41" s="1306" t="s">
        <v>717</v>
      </c>
      <c r="N41" s="1547">
        <v>1077</v>
      </c>
      <c r="O41" s="1548">
        <v>1100</v>
      </c>
      <c r="P41" s="1306" t="s">
        <v>717</v>
      </c>
      <c r="Q41" s="1547">
        <v>847</v>
      </c>
      <c r="R41" s="1548">
        <v>833</v>
      </c>
      <c r="S41" s="1306" t="s">
        <v>717</v>
      </c>
      <c r="T41" s="1547">
        <v>87</v>
      </c>
      <c r="U41" s="1548">
        <v>83</v>
      </c>
    </row>
    <row r="42" spans="1:21">
      <c r="A42" s="1710" t="s">
        <v>708</v>
      </c>
      <c r="B42" s="1743">
        <v>805</v>
      </c>
      <c r="C42" s="1762">
        <v>747</v>
      </c>
      <c r="D42" s="1754"/>
      <c r="E42" s="1710" t="s">
        <v>708</v>
      </c>
      <c r="F42" s="1743">
        <v>556</v>
      </c>
      <c r="G42" s="1762">
        <v>513</v>
      </c>
      <c r="H42" s="1754"/>
      <c r="I42" s="1710" t="s">
        <v>708</v>
      </c>
      <c r="J42" s="1743">
        <v>47</v>
      </c>
      <c r="K42" s="1762">
        <v>41</v>
      </c>
      <c r="L42" s="1777"/>
      <c r="M42" s="1306" t="s">
        <v>718</v>
      </c>
      <c r="N42" s="1547">
        <v>1215</v>
      </c>
      <c r="O42" s="1548">
        <v>1193</v>
      </c>
      <c r="P42" s="1306" t="s">
        <v>718</v>
      </c>
      <c r="Q42" s="1547">
        <v>1007</v>
      </c>
      <c r="R42" s="1548">
        <v>1123</v>
      </c>
      <c r="S42" s="1306" t="s">
        <v>718</v>
      </c>
      <c r="T42" s="1547">
        <v>126</v>
      </c>
      <c r="U42" s="1548">
        <v>131</v>
      </c>
    </row>
    <row r="43" spans="1:21">
      <c r="A43" s="1710" t="s">
        <v>707</v>
      </c>
      <c r="B43" s="1743">
        <v>780</v>
      </c>
      <c r="C43" s="1762">
        <v>754</v>
      </c>
      <c r="D43" s="1754"/>
      <c r="E43" s="1710" t="s">
        <v>707</v>
      </c>
      <c r="F43" s="1743">
        <v>500</v>
      </c>
      <c r="G43" s="1762">
        <v>458</v>
      </c>
      <c r="H43" s="1754"/>
      <c r="I43" s="1710" t="s">
        <v>707</v>
      </c>
      <c r="J43" s="1743">
        <v>40</v>
      </c>
      <c r="K43" s="1762">
        <v>46</v>
      </c>
      <c r="L43" s="1777"/>
      <c r="M43" s="1306" t="s">
        <v>719</v>
      </c>
      <c r="N43" s="1547">
        <v>726</v>
      </c>
      <c r="O43" s="1548">
        <v>754</v>
      </c>
      <c r="P43" s="1306" t="s">
        <v>719</v>
      </c>
      <c r="Q43" s="1547">
        <v>671</v>
      </c>
      <c r="R43" s="1548">
        <v>774</v>
      </c>
      <c r="S43" s="1306" t="s">
        <v>719</v>
      </c>
      <c r="T43" s="1547">
        <v>71</v>
      </c>
      <c r="U43" s="1548">
        <v>86</v>
      </c>
    </row>
    <row r="44" spans="1:21">
      <c r="A44" s="1710" t="s">
        <v>706</v>
      </c>
      <c r="B44" s="1743">
        <v>837</v>
      </c>
      <c r="C44" s="1762">
        <v>778</v>
      </c>
      <c r="D44" s="1754"/>
      <c r="E44" s="1710" t="s">
        <v>706</v>
      </c>
      <c r="F44" s="1743">
        <v>523</v>
      </c>
      <c r="G44" s="1762">
        <v>418</v>
      </c>
      <c r="H44" s="1754"/>
      <c r="I44" s="1710" t="s">
        <v>706</v>
      </c>
      <c r="J44" s="1743">
        <v>30</v>
      </c>
      <c r="K44" s="1762">
        <v>41</v>
      </c>
      <c r="L44" s="1777"/>
      <c r="M44" s="1306" t="s">
        <v>720</v>
      </c>
      <c r="N44" s="1547">
        <v>451</v>
      </c>
      <c r="O44" s="1548">
        <v>486</v>
      </c>
      <c r="P44" s="1306" t="s">
        <v>720</v>
      </c>
      <c r="Q44" s="1547">
        <v>425</v>
      </c>
      <c r="R44" s="1548">
        <v>503</v>
      </c>
      <c r="S44" s="1306" t="s">
        <v>720</v>
      </c>
      <c r="T44" s="1547">
        <v>57</v>
      </c>
      <c r="U44" s="1548">
        <v>89</v>
      </c>
    </row>
    <row r="45" spans="1:21">
      <c r="A45" s="1710" t="s">
        <v>705</v>
      </c>
      <c r="B45" s="1743">
        <v>729</v>
      </c>
      <c r="C45" s="1762">
        <v>677</v>
      </c>
      <c r="D45" s="1754"/>
      <c r="E45" s="1710" t="s">
        <v>705</v>
      </c>
      <c r="F45" s="1743">
        <v>484</v>
      </c>
      <c r="G45" s="1762">
        <v>422</v>
      </c>
      <c r="H45" s="1754"/>
      <c r="I45" s="1710" t="s">
        <v>705</v>
      </c>
      <c r="J45" s="1743">
        <v>35</v>
      </c>
      <c r="K45" s="1762">
        <v>37</v>
      </c>
      <c r="L45" s="1777"/>
      <c r="M45" s="1306" t="s">
        <v>721</v>
      </c>
      <c r="N45" s="1547">
        <v>218</v>
      </c>
      <c r="O45" s="1548">
        <v>414</v>
      </c>
      <c r="P45" s="1306" t="s">
        <v>721</v>
      </c>
      <c r="Q45" s="1547">
        <v>203</v>
      </c>
      <c r="R45" s="1548">
        <v>368</v>
      </c>
      <c r="S45" s="1306" t="s">
        <v>721</v>
      </c>
      <c r="T45" s="1547">
        <v>48</v>
      </c>
      <c r="U45" s="1548">
        <v>92</v>
      </c>
    </row>
    <row r="46" spans="1:21">
      <c r="A46" s="1710" t="s">
        <v>704</v>
      </c>
      <c r="B46" s="1743">
        <v>556</v>
      </c>
      <c r="C46" s="1762">
        <v>486</v>
      </c>
      <c r="D46" s="1754"/>
      <c r="E46" s="1710" t="s">
        <v>704</v>
      </c>
      <c r="F46" s="1743">
        <v>347</v>
      </c>
      <c r="G46" s="1762">
        <v>301</v>
      </c>
      <c r="H46" s="1754"/>
      <c r="I46" s="1710" t="s">
        <v>704</v>
      </c>
      <c r="J46" s="1743">
        <v>20</v>
      </c>
      <c r="K46" s="1762">
        <v>23</v>
      </c>
      <c r="L46" s="1777"/>
      <c r="M46" s="1306" t="s">
        <v>723</v>
      </c>
      <c r="N46" s="1307">
        <v>115</v>
      </c>
      <c r="O46" s="1308">
        <v>349</v>
      </c>
      <c r="P46" s="1306" t="s">
        <v>723</v>
      </c>
      <c r="Q46" s="1307">
        <v>83</v>
      </c>
      <c r="R46" s="1308">
        <v>317</v>
      </c>
      <c r="S46" s="1306" t="s">
        <v>723</v>
      </c>
      <c r="T46" s="1307">
        <v>29</v>
      </c>
      <c r="U46" s="1308">
        <v>76</v>
      </c>
    </row>
    <row r="47" spans="1:21" ht="13.5" thickBot="1">
      <c r="A47" s="1710"/>
      <c r="B47" s="1723"/>
      <c r="C47" s="1761"/>
      <c r="D47" s="1756"/>
      <c r="E47" s="1710"/>
      <c r="F47" s="1723"/>
      <c r="G47" s="1761"/>
      <c r="H47" s="1756"/>
      <c r="I47" s="1710"/>
      <c r="J47" s="1723"/>
      <c r="K47" s="1761"/>
      <c r="L47" s="1776"/>
      <c r="M47" s="1306"/>
      <c r="N47" s="1307"/>
      <c r="O47" s="1304"/>
      <c r="P47" s="1306"/>
      <c r="Q47" s="1307"/>
      <c r="R47" s="1304"/>
      <c r="S47" s="1306"/>
      <c r="T47" s="1307"/>
      <c r="U47" s="1304"/>
    </row>
    <row r="48" spans="1:21" ht="14" thickTop="1" thickBot="1">
      <c r="A48" s="1713" t="s">
        <v>641</v>
      </c>
      <c r="B48" s="1714">
        <f>SUM(B28:B46)</f>
        <v>14898</v>
      </c>
      <c r="C48" s="1715">
        <f>SUM(C28:C46)</f>
        <v>15377</v>
      </c>
      <c r="D48" s="1756"/>
      <c r="E48" s="1713" t="s">
        <v>641</v>
      </c>
      <c r="F48" s="1714">
        <f>SUM(F28:F46)</f>
        <v>11040</v>
      </c>
      <c r="G48" s="1715">
        <f>SUM(G28:G46)</f>
        <v>11128</v>
      </c>
      <c r="H48" s="1756"/>
      <c r="I48" s="1713" t="s">
        <v>641</v>
      </c>
      <c r="J48" s="1714">
        <f>SUM(J28:J46)</f>
        <v>1060</v>
      </c>
      <c r="K48" s="1715">
        <f>SUM(K28:K46)</f>
        <v>1228</v>
      </c>
      <c r="L48" s="1780"/>
      <c r="M48" s="1319" t="s">
        <v>641</v>
      </c>
      <c r="N48" s="1320">
        <f>SUM(N28:N46)</f>
        <v>14898</v>
      </c>
      <c r="O48" s="1321">
        <f>SUM(O28:O46)</f>
        <v>15377</v>
      </c>
      <c r="P48" s="1319" t="s">
        <v>641</v>
      </c>
      <c r="Q48" s="1320">
        <f>SUM(Q28:Q46)</f>
        <v>11040</v>
      </c>
      <c r="R48" s="1321">
        <f>SUM(R28:R46)</f>
        <v>11128</v>
      </c>
      <c r="S48" s="1319" t="s">
        <v>641</v>
      </c>
      <c r="T48" s="1320">
        <f>SUM(T28:T46)</f>
        <v>1060</v>
      </c>
      <c r="U48" s="1321">
        <f>SUM(U28:U46)</f>
        <v>1228</v>
      </c>
    </row>
    <row r="49" spans="1:21" ht="13.5" thickBot="1">
      <c r="A49" s="1749" t="s">
        <v>740</v>
      </c>
      <c r="B49" s="1750"/>
      <c r="C49" s="1750"/>
      <c r="D49" s="1757"/>
      <c r="E49" s="1749" t="s">
        <v>741</v>
      </c>
      <c r="F49" s="1750"/>
      <c r="G49" s="1750"/>
      <c r="H49" s="1757"/>
      <c r="I49" s="1749" t="s">
        <v>743</v>
      </c>
      <c r="J49" s="1744"/>
      <c r="K49" s="1744"/>
      <c r="L49" s="1744"/>
      <c r="M49" s="1323" t="s">
        <v>740</v>
      </c>
      <c r="N49" s="1298"/>
      <c r="O49" s="1298"/>
      <c r="P49" s="1323" t="s">
        <v>741</v>
      </c>
      <c r="Q49" s="1298"/>
      <c r="R49" s="1298"/>
      <c r="S49" s="1323" t="s">
        <v>743</v>
      </c>
      <c r="T49" s="1298"/>
      <c r="U49" s="1298"/>
    </row>
    <row r="50" spans="1:21">
      <c r="A50" s="1765" t="s">
        <v>701</v>
      </c>
      <c r="B50" s="1766" t="s">
        <v>702</v>
      </c>
      <c r="C50" s="1767" t="s">
        <v>703</v>
      </c>
      <c r="D50" s="1758"/>
      <c r="E50" s="1765" t="s">
        <v>701</v>
      </c>
      <c r="F50" s="1766" t="s">
        <v>702</v>
      </c>
      <c r="G50" s="1767" t="s">
        <v>703</v>
      </c>
      <c r="H50" s="1758"/>
      <c r="I50" s="1765" t="s">
        <v>701</v>
      </c>
      <c r="J50" s="1766" t="s">
        <v>702</v>
      </c>
      <c r="K50" s="1767" t="s">
        <v>703</v>
      </c>
      <c r="L50" s="1758"/>
      <c r="M50" s="1299" t="s">
        <v>701</v>
      </c>
      <c r="N50" s="1300" t="s">
        <v>702</v>
      </c>
      <c r="O50" s="1301" t="s">
        <v>703</v>
      </c>
      <c r="P50" s="1299" t="s">
        <v>701</v>
      </c>
      <c r="Q50" s="1300" t="s">
        <v>702</v>
      </c>
      <c r="R50" s="1301" t="s">
        <v>703</v>
      </c>
      <c r="S50" s="1299" t="s">
        <v>701</v>
      </c>
      <c r="T50" s="1300" t="s">
        <v>702</v>
      </c>
      <c r="U50" s="1301" t="s">
        <v>703</v>
      </c>
    </row>
    <row r="51" spans="1:21">
      <c r="A51" s="1760" t="s">
        <v>722</v>
      </c>
      <c r="B51" s="1748">
        <v>42</v>
      </c>
      <c r="C51" s="1761">
        <v>141</v>
      </c>
      <c r="D51" s="1756"/>
      <c r="E51" s="1760" t="s">
        <v>722</v>
      </c>
      <c r="F51" s="1748">
        <v>64</v>
      </c>
      <c r="G51" s="1761">
        <v>190</v>
      </c>
      <c r="H51" s="1756"/>
      <c r="I51" s="1760" t="s">
        <v>722</v>
      </c>
      <c r="J51" s="1748">
        <v>99</v>
      </c>
      <c r="K51" s="1761">
        <v>288</v>
      </c>
      <c r="L51" s="1756"/>
      <c r="M51" s="1302" t="s">
        <v>704</v>
      </c>
      <c r="N51" s="1553">
        <v>24</v>
      </c>
      <c r="O51" s="1550">
        <v>23</v>
      </c>
      <c r="P51" s="1302" t="s">
        <v>704</v>
      </c>
      <c r="Q51" s="1553">
        <v>60</v>
      </c>
      <c r="R51" s="1550">
        <v>48</v>
      </c>
      <c r="S51" s="1302" t="s">
        <v>704</v>
      </c>
      <c r="T51" s="1553">
        <v>82</v>
      </c>
      <c r="U51" s="1550">
        <v>70</v>
      </c>
    </row>
    <row r="52" spans="1:21">
      <c r="A52" s="1710" t="s">
        <v>721</v>
      </c>
      <c r="B52" s="1743">
        <v>74</v>
      </c>
      <c r="C52" s="1762">
        <v>132</v>
      </c>
      <c r="D52" s="1754"/>
      <c r="E52" s="1710" t="s">
        <v>721</v>
      </c>
      <c r="F52" s="1743">
        <v>103</v>
      </c>
      <c r="G52" s="1762">
        <v>205</v>
      </c>
      <c r="H52" s="1754"/>
      <c r="I52" s="1710" t="s">
        <v>721</v>
      </c>
      <c r="J52" s="1743">
        <v>164</v>
      </c>
      <c r="K52" s="1762">
        <v>323</v>
      </c>
      <c r="L52" s="1781"/>
      <c r="M52" s="1306" t="s">
        <v>705</v>
      </c>
      <c r="N52" s="1547">
        <v>37</v>
      </c>
      <c r="O52" s="1548">
        <v>32</v>
      </c>
      <c r="P52" s="1306" t="s">
        <v>705</v>
      </c>
      <c r="Q52" s="1547">
        <v>105</v>
      </c>
      <c r="R52" s="1548">
        <v>98</v>
      </c>
      <c r="S52" s="1306" t="s">
        <v>705</v>
      </c>
      <c r="T52" s="1547">
        <v>115</v>
      </c>
      <c r="U52" s="1548">
        <v>118</v>
      </c>
    </row>
    <row r="53" spans="1:21">
      <c r="A53" s="1710" t="s">
        <v>720</v>
      </c>
      <c r="B53" s="1743">
        <v>76</v>
      </c>
      <c r="C53" s="1762">
        <v>150</v>
      </c>
      <c r="D53" s="1754"/>
      <c r="E53" s="1710" t="s">
        <v>720</v>
      </c>
      <c r="F53" s="1743">
        <v>139</v>
      </c>
      <c r="G53" s="1762">
        <v>209</v>
      </c>
      <c r="H53" s="1754"/>
      <c r="I53" s="1710" t="s">
        <v>720</v>
      </c>
      <c r="J53" s="1743">
        <v>247</v>
      </c>
      <c r="K53" s="1762">
        <v>350</v>
      </c>
      <c r="L53" s="1777"/>
      <c r="M53" s="1306" t="s">
        <v>706</v>
      </c>
      <c r="N53" s="1547">
        <v>39</v>
      </c>
      <c r="O53" s="1548">
        <v>39</v>
      </c>
      <c r="P53" s="1306" t="s">
        <v>706</v>
      </c>
      <c r="Q53" s="1547">
        <v>102</v>
      </c>
      <c r="R53" s="1548">
        <v>91</v>
      </c>
      <c r="S53" s="1306" t="s">
        <v>706</v>
      </c>
      <c r="T53" s="1547">
        <v>149</v>
      </c>
      <c r="U53" s="1548">
        <v>141</v>
      </c>
    </row>
    <row r="54" spans="1:21">
      <c r="A54" s="1710" t="s">
        <v>719</v>
      </c>
      <c r="B54" s="1743">
        <v>97</v>
      </c>
      <c r="C54" s="1762">
        <v>133</v>
      </c>
      <c r="D54" s="1754"/>
      <c r="E54" s="1710" t="s">
        <v>719</v>
      </c>
      <c r="F54" s="1743">
        <v>178</v>
      </c>
      <c r="G54" s="1762">
        <v>199</v>
      </c>
      <c r="H54" s="1754"/>
      <c r="I54" s="1710" t="s">
        <v>719</v>
      </c>
      <c r="J54" s="1743">
        <v>319</v>
      </c>
      <c r="K54" s="1762">
        <v>404</v>
      </c>
      <c r="L54" s="1777"/>
      <c r="M54" s="1310" t="s">
        <v>707</v>
      </c>
      <c r="N54" s="1554">
        <v>47</v>
      </c>
      <c r="O54" s="1555">
        <v>39</v>
      </c>
      <c r="P54" s="1310" t="s">
        <v>707</v>
      </c>
      <c r="Q54" s="1554">
        <v>94</v>
      </c>
      <c r="R54" s="1555">
        <v>85</v>
      </c>
      <c r="S54" s="1310" t="s">
        <v>707</v>
      </c>
      <c r="T54" s="1554">
        <v>195</v>
      </c>
      <c r="U54" s="1555">
        <v>153</v>
      </c>
    </row>
    <row r="55" spans="1:21">
      <c r="A55" s="1710" t="s">
        <v>718</v>
      </c>
      <c r="B55" s="1743">
        <v>179</v>
      </c>
      <c r="C55" s="1762">
        <v>181</v>
      </c>
      <c r="D55" s="1754"/>
      <c r="E55" s="1710" t="s">
        <v>718</v>
      </c>
      <c r="F55" s="1743">
        <v>282</v>
      </c>
      <c r="G55" s="1762">
        <v>322</v>
      </c>
      <c r="H55" s="1754"/>
      <c r="I55" s="1710" t="s">
        <v>718</v>
      </c>
      <c r="J55" s="1743">
        <v>455</v>
      </c>
      <c r="K55" s="1762">
        <v>543</v>
      </c>
      <c r="L55" s="1777"/>
      <c r="M55" s="1310" t="s">
        <v>708</v>
      </c>
      <c r="N55" s="1554">
        <v>56</v>
      </c>
      <c r="O55" s="1555">
        <v>59</v>
      </c>
      <c r="P55" s="1310" t="s">
        <v>708</v>
      </c>
      <c r="Q55" s="1554">
        <v>105</v>
      </c>
      <c r="R55" s="1555">
        <v>91</v>
      </c>
      <c r="S55" s="1310" t="s">
        <v>708</v>
      </c>
      <c r="T55" s="1554">
        <v>176</v>
      </c>
      <c r="U55" s="1555">
        <v>141</v>
      </c>
    </row>
    <row r="56" spans="1:21">
      <c r="A56" s="1710" t="s">
        <v>717</v>
      </c>
      <c r="B56" s="1743">
        <v>163</v>
      </c>
      <c r="C56" s="1762">
        <v>129</v>
      </c>
      <c r="D56" s="1754"/>
      <c r="E56" s="1710" t="s">
        <v>717</v>
      </c>
      <c r="F56" s="1743">
        <v>247</v>
      </c>
      <c r="G56" s="1762">
        <v>211</v>
      </c>
      <c r="H56" s="1754"/>
      <c r="I56" s="1710" t="s">
        <v>717</v>
      </c>
      <c r="J56" s="1743">
        <v>373</v>
      </c>
      <c r="K56" s="1762">
        <v>398</v>
      </c>
      <c r="L56" s="1777"/>
      <c r="M56" s="1310" t="s">
        <v>709</v>
      </c>
      <c r="N56" s="1554">
        <v>47</v>
      </c>
      <c r="O56" s="1555">
        <v>37</v>
      </c>
      <c r="P56" s="1310" t="s">
        <v>709</v>
      </c>
      <c r="Q56" s="1554">
        <v>91</v>
      </c>
      <c r="R56" s="1555">
        <v>81</v>
      </c>
      <c r="S56" s="1310" t="s">
        <v>709</v>
      </c>
      <c r="T56" s="1554">
        <v>159</v>
      </c>
      <c r="U56" s="1555">
        <v>132</v>
      </c>
    </row>
    <row r="57" spans="1:21">
      <c r="A57" s="1710" t="s">
        <v>716</v>
      </c>
      <c r="B57" s="1743">
        <v>128</v>
      </c>
      <c r="C57" s="1762">
        <v>135</v>
      </c>
      <c r="D57" s="1754"/>
      <c r="E57" s="1710" t="s">
        <v>716</v>
      </c>
      <c r="F57" s="1743">
        <v>192</v>
      </c>
      <c r="G57" s="1762">
        <v>203</v>
      </c>
      <c r="H57" s="1754"/>
      <c r="I57" s="1710" t="s">
        <v>716</v>
      </c>
      <c r="J57" s="1743">
        <v>327</v>
      </c>
      <c r="K57" s="1762">
        <v>319</v>
      </c>
      <c r="L57" s="1777"/>
      <c r="M57" s="1310" t="s">
        <v>710</v>
      </c>
      <c r="N57" s="1554">
        <v>38</v>
      </c>
      <c r="O57" s="1555">
        <v>40</v>
      </c>
      <c r="P57" s="1310" t="s">
        <v>710</v>
      </c>
      <c r="Q57" s="1554">
        <v>94</v>
      </c>
      <c r="R57" s="1555">
        <v>90</v>
      </c>
      <c r="S57" s="1310" t="s">
        <v>710</v>
      </c>
      <c r="T57" s="1554">
        <v>174</v>
      </c>
      <c r="U57" s="1555">
        <v>129</v>
      </c>
    </row>
    <row r="58" spans="1:21">
      <c r="A58" s="1710" t="s">
        <v>715</v>
      </c>
      <c r="B58" s="1743">
        <v>88</v>
      </c>
      <c r="C58" s="1762">
        <v>96</v>
      </c>
      <c r="D58" s="1754"/>
      <c r="E58" s="1710" t="s">
        <v>715</v>
      </c>
      <c r="F58" s="1743">
        <v>175</v>
      </c>
      <c r="G58" s="1762">
        <v>171</v>
      </c>
      <c r="H58" s="1754"/>
      <c r="I58" s="1710" t="s">
        <v>715</v>
      </c>
      <c r="J58" s="1743">
        <v>281</v>
      </c>
      <c r="K58" s="1762">
        <v>281</v>
      </c>
      <c r="L58" s="1777"/>
      <c r="M58" s="1310" t="s">
        <v>711</v>
      </c>
      <c r="N58" s="1554">
        <v>66</v>
      </c>
      <c r="O58" s="1555">
        <v>51</v>
      </c>
      <c r="P58" s="1310" t="s">
        <v>711</v>
      </c>
      <c r="Q58" s="1554">
        <v>114</v>
      </c>
      <c r="R58" s="1555">
        <v>94</v>
      </c>
      <c r="S58" s="1310" t="s">
        <v>711</v>
      </c>
      <c r="T58" s="1554">
        <v>195</v>
      </c>
      <c r="U58" s="1555">
        <v>180</v>
      </c>
    </row>
    <row r="59" spans="1:21">
      <c r="A59" s="1710" t="s">
        <v>714</v>
      </c>
      <c r="B59" s="1743">
        <v>85</v>
      </c>
      <c r="C59" s="1762">
        <v>96</v>
      </c>
      <c r="D59" s="1754"/>
      <c r="E59" s="1710" t="s">
        <v>714</v>
      </c>
      <c r="F59" s="1743">
        <v>153</v>
      </c>
      <c r="G59" s="1762">
        <v>156</v>
      </c>
      <c r="H59" s="1754"/>
      <c r="I59" s="1710" t="s">
        <v>714</v>
      </c>
      <c r="J59" s="1743">
        <v>279</v>
      </c>
      <c r="K59" s="1762">
        <v>300</v>
      </c>
      <c r="L59" s="1777"/>
      <c r="M59" s="1310" t="s">
        <v>712</v>
      </c>
      <c r="N59" s="1554">
        <v>79</v>
      </c>
      <c r="O59" s="1555">
        <v>47</v>
      </c>
      <c r="P59" s="1310" t="s">
        <v>712</v>
      </c>
      <c r="Q59" s="1554">
        <v>157</v>
      </c>
      <c r="R59" s="1555">
        <v>141</v>
      </c>
      <c r="S59" s="1310" t="s">
        <v>712</v>
      </c>
      <c r="T59" s="1554">
        <v>223</v>
      </c>
      <c r="U59" s="1555">
        <v>219</v>
      </c>
    </row>
    <row r="60" spans="1:21">
      <c r="A60" s="1710" t="s">
        <v>713</v>
      </c>
      <c r="B60" s="1743">
        <v>74</v>
      </c>
      <c r="C60" s="1762">
        <v>62</v>
      </c>
      <c r="D60" s="1754"/>
      <c r="E60" s="1710" t="s">
        <v>713</v>
      </c>
      <c r="F60" s="1743">
        <v>195</v>
      </c>
      <c r="G60" s="1762">
        <v>147</v>
      </c>
      <c r="H60" s="1754"/>
      <c r="I60" s="1710" t="s">
        <v>713</v>
      </c>
      <c r="J60" s="1743">
        <v>306</v>
      </c>
      <c r="K60" s="1762">
        <v>274</v>
      </c>
      <c r="L60" s="1777"/>
      <c r="M60" s="1310" t="s">
        <v>713</v>
      </c>
      <c r="N60" s="1554">
        <v>74</v>
      </c>
      <c r="O60" s="1555">
        <v>62</v>
      </c>
      <c r="P60" s="1310" t="s">
        <v>713</v>
      </c>
      <c r="Q60" s="1554">
        <v>195</v>
      </c>
      <c r="R60" s="1555">
        <v>147</v>
      </c>
      <c r="S60" s="1310" t="s">
        <v>713</v>
      </c>
      <c r="T60" s="1554">
        <v>306</v>
      </c>
      <c r="U60" s="1555">
        <v>274</v>
      </c>
    </row>
    <row r="61" spans="1:21">
      <c r="A61" s="1710" t="s">
        <v>712</v>
      </c>
      <c r="B61" s="1743">
        <v>79</v>
      </c>
      <c r="C61" s="1762">
        <v>47</v>
      </c>
      <c r="D61" s="1754"/>
      <c r="E61" s="1710" t="s">
        <v>712</v>
      </c>
      <c r="F61" s="1743">
        <v>157</v>
      </c>
      <c r="G61" s="1762">
        <v>141</v>
      </c>
      <c r="H61" s="1754"/>
      <c r="I61" s="1710" t="s">
        <v>712</v>
      </c>
      <c r="J61" s="1743">
        <v>223</v>
      </c>
      <c r="K61" s="1762">
        <v>219</v>
      </c>
      <c r="L61" s="1777"/>
      <c r="M61" s="1310" t="s">
        <v>714</v>
      </c>
      <c r="N61" s="1554">
        <v>85</v>
      </c>
      <c r="O61" s="1555">
        <v>96</v>
      </c>
      <c r="P61" s="1310" t="s">
        <v>714</v>
      </c>
      <c r="Q61" s="1554">
        <v>153</v>
      </c>
      <c r="R61" s="1555">
        <v>156</v>
      </c>
      <c r="S61" s="1310" t="s">
        <v>714</v>
      </c>
      <c r="T61" s="1554">
        <v>279</v>
      </c>
      <c r="U61" s="1555">
        <v>300</v>
      </c>
    </row>
    <row r="62" spans="1:21">
      <c r="A62" s="1710" t="s">
        <v>711</v>
      </c>
      <c r="B62" s="1743">
        <v>66</v>
      </c>
      <c r="C62" s="1762">
        <v>51</v>
      </c>
      <c r="D62" s="1754"/>
      <c r="E62" s="1710" t="s">
        <v>711</v>
      </c>
      <c r="F62" s="1743">
        <v>114</v>
      </c>
      <c r="G62" s="1762">
        <v>94</v>
      </c>
      <c r="H62" s="1754"/>
      <c r="I62" s="1710" t="s">
        <v>711</v>
      </c>
      <c r="J62" s="1743">
        <v>195</v>
      </c>
      <c r="K62" s="1762">
        <v>180</v>
      </c>
      <c r="L62" s="1777"/>
      <c r="M62" s="1310" t="s">
        <v>715</v>
      </c>
      <c r="N62" s="1554">
        <v>88</v>
      </c>
      <c r="O62" s="1555">
        <v>96</v>
      </c>
      <c r="P62" s="1310" t="s">
        <v>715</v>
      </c>
      <c r="Q62" s="1554">
        <v>175</v>
      </c>
      <c r="R62" s="1555">
        <v>171</v>
      </c>
      <c r="S62" s="1310" t="s">
        <v>715</v>
      </c>
      <c r="T62" s="1554">
        <v>281</v>
      </c>
      <c r="U62" s="1555">
        <v>281</v>
      </c>
    </row>
    <row r="63" spans="1:21">
      <c r="A63" s="1710" t="s">
        <v>710</v>
      </c>
      <c r="B63" s="1743">
        <v>38</v>
      </c>
      <c r="C63" s="1762">
        <v>40</v>
      </c>
      <c r="D63" s="1754"/>
      <c r="E63" s="1710" t="s">
        <v>710</v>
      </c>
      <c r="F63" s="1743">
        <v>94</v>
      </c>
      <c r="G63" s="1762">
        <v>90</v>
      </c>
      <c r="H63" s="1754"/>
      <c r="I63" s="1710" t="s">
        <v>710</v>
      </c>
      <c r="J63" s="1743">
        <v>174</v>
      </c>
      <c r="K63" s="1762">
        <v>129</v>
      </c>
      <c r="L63" s="1777"/>
      <c r="M63" s="1310" t="s">
        <v>716</v>
      </c>
      <c r="N63" s="1554">
        <v>128</v>
      </c>
      <c r="O63" s="1555">
        <v>135</v>
      </c>
      <c r="P63" s="1310" t="s">
        <v>716</v>
      </c>
      <c r="Q63" s="1554">
        <v>192</v>
      </c>
      <c r="R63" s="1555">
        <v>203</v>
      </c>
      <c r="S63" s="1310" t="s">
        <v>716</v>
      </c>
      <c r="T63" s="1554">
        <v>327</v>
      </c>
      <c r="U63" s="1555">
        <v>319</v>
      </c>
    </row>
    <row r="64" spans="1:21">
      <c r="A64" s="1710" t="s">
        <v>709</v>
      </c>
      <c r="B64" s="1743">
        <v>47</v>
      </c>
      <c r="C64" s="1762">
        <v>37</v>
      </c>
      <c r="D64" s="1754"/>
      <c r="E64" s="1710" t="s">
        <v>709</v>
      </c>
      <c r="F64" s="1743">
        <v>91</v>
      </c>
      <c r="G64" s="1762">
        <v>81</v>
      </c>
      <c r="H64" s="1754"/>
      <c r="I64" s="1710" t="s">
        <v>709</v>
      </c>
      <c r="J64" s="1743">
        <v>159</v>
      </c>
      <c r="K64" s="1762">
        <v>132</v>
      </c>
      <c r="L64" s="1777"/>
      <c r="M64" s="1306" t="s">
        <v>717</v>
      </c>
      <c r="N64" s="1547">
        <v>163</v>
      </c>
      <c r="O64" s="1548">
        <v>129</v>
      </c>
      <c r="P64" s="1306" t="s">
        <v>717</v>
      </c>
      <c r="Q64" s="1547">
        <v>247</v>
      </c>
      <c r="R64" s="1548">
        <v>211</v>
      </c>
      <c r="S64" s="1306" t="s">
        <v>717</v>
      </c>
      <c r="T64" s="1547">
        <v>373</v>
      </c>
      <c r="U64" s="1548">
        <v>398</v>
      </c>
    </row>
    <row r="65" spans="1:21">
      <c r="A65" s="1710" t="s">
        <v>708</v>
      </c>
      <c r="B65" s="1743">
        <v>56</v>
      </c>
      <c r="C65" s="1762">
        <v>59</v>
      </c>
      <c r="D65" s="1754"/>
      <c r="E65" s="1710" t="s">
        <v>708</v>
      </c>
      <c r="F65" s="1743">
        <v>105</v>
      </c>
      <c r="G65" s="1762">
        <v>91</v>
      </c>
      <c r="H65" s="1754"/>
      <c r="I65" s="1710" t="s">
        <v>708</v>
      </c>
      <c r="J65" s="1743">
        <v>176</v>
      </c>
      <c r="K65" s="1762">
        <v>141</v>
      </c>
      <c r="L65" s="1777"/>
      <c r="M65" s="1306" t="s">
        <v>718</v>
      </c>
      <c r="N65" s="1547">
        <v>179</v>
      </c>
      <c r="O65" s="1548">
        <v>181</v>
      </c>
      <c r="P65" s="1306" t="s">
        <v>718</v>
      </c>
      <c r="Q65" s="1547">
        <v>282</v>
      </c>
      <c r="R65" s="1548">
        <v>322</v>
      </c>
      <c r="S65" s="1306" t="s">
        <v>718</v>
      </c>
      <c r="T65" s="1547">
        <v>455</v>
      </c>
      <c r="U65" s="1548">
        <v>543</v>
      </c>
    </row>
    <row r="66" spans="1:21">
      <c r="A66" s="1710" t="s">
        <v>707</v>
      </c>
      <c r="B66" s="1743">
        <v>47</v>
      </c>
      <c r="C66" s="1762">
        <v>39</v>
      </c>
      <c r="D66" s="1754"/>
      <c r="E66" s="1710" t="s">
        <v>707</v>
      </c>
      <c r="F66" s="1743">
        <v>94</v>
      </c>
      <c r="G66" s="1762">
        <v>85</v>
      </c>
      <c r="H66" s="1754"/>
      <c r="I66" s="1710" t="s">
        <v>707</v>
      </c>
      <c r="J66" s="1743">
        <v>195</v>
      </c>
      <c r="K66" s="1762">
        <v>153</v>
      </c>
      <c r="L66" s="1777"/>
      <c r="M66" s="1306" t="s">
        <v>719</v>
      </c>
      <c r="N66" s="1547">
        <v>97</v>
      </c>
      <c r="O66" s="1548">
        <v>133</v>
      </c>
      <c r="P66" s="1306" t="s">
        <v>719</v>
      </c>
      <c r="Q66" s="1547">
        <v>178</v>
      </c>
      <c r="R66" s="1548">
        <v>199</v>
      </c>
      <c r="S66" s="1306" t="s">
        <v>719</v>
      </c>
      <c r="T66" s="1547">
        <v>319</v>
      </c>
      <c r="U66" s="1548">
        <v>404</v>
      </c>
    </row>
    <row r="67" spans="1:21">
      <c r="A67" s="1710" t="s">
        <v>706</v>
      </c>
      <c r="B67" s="1743">
        <v>39</v>
      </c>
      <c r="C67" s="1762">
        <v>39</v>
      </c>
      <c r="D67" s="1754"/>
      <c r="E67" s="1710" t="s">
        <v>706</v>
      </c>
      <c r="F67" s="1743">
        <v>102</v>
      </c>
      <c r="G67" s="1762">
        <v>91</v>
      </c>
      <c r="H67" s="1754"/>
      <c r="I67" s="1710" t="s">
        <v>706</v>
      </c>
      <c r="J67" s="1743">
        <v>149</v>
      </c>
      <c r="K67" s="1762">
        <v>141</v>
      </c>
      <c r="L67" s="1777"/>
      <c r="M67" s="1306" t="s">
        <v>720</v>
      </c>
      <c r="N67" s="1547">
        <v>76</v>
      </c>
      <c r="O67" s="1548">
        <v>150</v>
      </c>
      <c r="P67" s="1306" t="s">
        <v>720</v>
      </c>
      <c r="Q67" s="1547">
        <v>139</v>
      </c>
      <c r="R67" s="1548">
        <v>209</v>
      </c>
      <c r="S67" s="1306" t="s">
        <v>720</v>
      </c>
      <c r="T67" s="1547">
        <v>247</v>
      </c>
      <c r="U67" s="1548">
        <v>350</v>
      </c>
    </row>
    <row r="68" spans="1:21">
      <c r="A68" s="1710" t="s">
        <v>705</v>
      </c>
      <c r="B68" s="1743">
        <v>37</v>
      </c>
      <c r="C68" s="1762">
        <v>32</v>
      </c>
      <c r="D68" s="1754"/>
      <c r="E68" s="1710" t="s">
        <v>705</v>
      </c>
      <c r="F68" s="1743">
        <v>105</v>
      </c>
      <c r="G68" s="1762">
        <v>98</v>
      </c>
      <c r="H68" s="1754"/>
      <c r="I68" s="1710" t="s">
        <v>705</v>
      </c>
      <c r="J68" s="1743">
        <v>115</v>
      </c>
      <c r="K68" s="1762">
        <v>118</v>
      </c>
      <c r="L68" s="1777"/>
      <c r="M68" s="1306" t="s">
        <v>721</v>
      </c>
      <c r="N68" s="1547">
        <v>74</v>
      </c>
      <c r="O68" s="1548">
        <v>132</v>
      </c>
      <c r="P68" s="1306" t="s">
        <v>721</v>
      </c>
      <c r="Q68" s="1547">
        <v>103</v>
      </c>
      <c r="R68" s="1548">
        <v>205</v>
      </c>
      <c r="S68" s="1306" t="s">
        <v>721</v>
      </c>
      <c r="T68" s="1547">
        <v>164</v>
      </c>
      <c r="U68" s="1548">
        <v>323</v>
      </c>
    </row>
    <row r="69" spans="1:21">
      <c r="A69" s="1710" t="s">
        <v>704</v>
      </c>
      <c r="B69" s="1743">
        <v>24</v>
      </c>
      <c r="C69" s="1762">
        <v>23</v>
      </c>
      <c r="D69" s="1754"/>
      <c r="E69" s="1710" t="s">
        <v>704</v>
      </c>
      <c r="F69" s="1743">
        <v>60</v>
      </c>
      <c r="G69" s="1762">
        <v>48</v>
      </c>
      <c r="H69" s="1754"/>
      <c r="I69" s="1710" t="s">
        <v>704</v>
      </c>
      <c r="J69" s="1743">
        <v>82</v>
      </c>
      <c r="K69" s="1762">
        <v>70</v>
      </c>
      <c r="L69" s="1777"/>
      <c r="M69" s="1306" t="s">
        <v>734</v>
      </c>
      <c r="N69" s="1307">
        <v>42</v>
      </c>
      <c r="O69" s="1308">
        <v>141</v>
      </c>
      <c r="P69" s="1306" t="s">
        <v>742</v>
      </c>
      <c r="Q69" s="1307">
        <v>64</v>
      </c>
      <c r="R69" s="1308">
        <v>190</v>
      </c>
      <c r="S69" s="1306" t="s">
        <v>723</v>
      </c>
      <c r="T69" s="1307">
        <v>99</v>
      </c>
      <c r="U69" s="1308">
        <v>288</v>
      </c>
    </row>
    <row r="70" spans="1:21" ht="13.5" thickBot="1">
      <c r="A70" s="1710"/>
      <c r="B70" s="1723"/>
      <c r="C70" s="1724"/>
      <c r="D70" s="1756"/>
      <c r="E70" s="1710"/>
      <c r="F70" s="1723"/>
      <c r="G70" s="1724"/>
      <c r="H70" s="1756"/>
      <c r="I70" s="1710"/>
      <c r="J70" s="1723"/>
      <c r="K70" s="1724"/>
      <c r="L70" s="1782"/>
      <c r="M70" s="1306"/>
      <c r="N70" s="1307"/>
      <c r="O70" s="1308"/>
      <c r="P70" s="1306"/>
      <c r="Q70" s="1307"/>
      <c r="R70" s="1308"/>
      <c r="S70" s="1306"/>
      <c r="T70" s="1307"/>
      <c r="U70" s="1308"/>
    </row>
    <row r="71" spans="1:21" ht="14" thickTop="1" thickBot="1">
      <c r="A71" s="1713" t="s">
        <v>641</v>
      </c>
      <c r="B71" s="1714">
        <f>SUM(B51:B69)</f>
        <v>1439</v>
      </c>
      <c r="C71" s="1715">
        <f>SUM(C51:C69)</f>
        <v>1622</v>
      </c>
      <c r="D71" s="1756"/>
      <c r="E71" s="1713" t="s">
        <v>641</v>
      </c>
      <c r="F71" s="1714">
        <f>SUM(F51:F69)</f>
        <v>2650</v>
      </c>
      <c r="G71" s="1715">
        <f>SUM(G51:G69)</f>
        <v>2832</v>
      </c>
      <c r="H71" s="1756"/>
      <c r="I71" s="1713" t="s">
        <v>641</v>
      </c>
      <c r="J71" s="1714">
        <f>SUM(J51:J69)</f>
        <v>4318</v>
      </c>
      <c r="K71" s="1715">
        <f>SUM(K51:K69)</f>
        <v>4763</v>
      </c>
      <c r="L71" s="1756"/>
      <c r="M71" s="1319" t="s">
        <v>641</v>
      </c>
      <c r="N71" s="1320">
        <f>SUM(N51:N69)</f>
        <v>1439</v>
      </c>
      <c r="O71" s="1321">
        <f>SUM(O51:O69)</f>
        <v>1622</v>
      </c>
      <c r="P71" s="1319" t="s">
        <v>641</v>
      </c>
      <c r="Q71" s="1320">
        <f>SUM(Q51:Q69)</f>
        <v>2650</v>
      </c>
      <c r="R71" s="1321">
        <f>SUM(R51:R69)</f>
        <v>2832</v>
      </c>
      <c r="S71" s="1319" t="s">
        <v>641</v>
      </c>
      <c r="T71" s="1320">
        <f>SUM(T51:T69)</f>
        <v>4318</v>
      </c>
      <c r="U71" s="1321">
        <f>SUM(U51:U69)</f>
        <v>4763</v>
      </c>
    </row>
    <row r="72" spans="1:21">
      <c r="B72" s="376"/>
      <c r="C72" s="376"/>
      <c r="D72" s="376"/>
      <c r="E72" s="376"/>
      <c r="F72" s="376"/>
      <c r="G72" s="376"/>
      <c r="H72" s="376"/>
      <c r="K72" s="1824" t="s">
        <v>1037</v>
      </c>
      <c r="M72" s="1298"/>
      <c r="N72" s="1298"/>
      <c r="O72" s="1298"/>
      <c r="P72" s="1298"/>
      <c r="Q72" s="1298"/>
      <c r="R72" s="1298"/>
    </row>
    <row r="73" spans="1:21">
      <c r="D73" s="300"/>
      <c r="H73" s="300"/>
    </row>
    <row r="74" spans="1:21">
      <c r="D74" s="300"/>
      <c r="H74" s="300"/>
    </row>
    <row r="75" spans="1:21">
      <c r="D75" s="300"/>
      <c r="H75" s="300"/>
    </row>
    <row r="76" spans="1:21">
      <c r="D76" s="300"/>
      <c r="H76" s="300"/>
    </row>
    <row r="77" spans="1:21">
      <c r="D77" s="300"/>
      <c r="H77" s="300"/>
    </row>
    <row r="78" spans="1:21">
      <c r="D78" s="300"/>
      <c r="H78" s="300"/>
    </row>
    <row r="79" spans="1:21">
      <c r="D79" s="300"/>
      <c r="H79" s="300"/>
    </row>
    <row r="80" spans="1:21">
      <c r="D80" s="300"/>
      <c r="H80" s="300"/>
    </row>
    <row r="81" spans="4:8">
      <c r="D81" s="300"/>
      <c r="H81" s="300"/>
    </row>
    <row r="82" spans="4:8">
      <c r="D82" s="300"/>
      <c r="H82" s="300"/>
    </row>
    <row r="83" spans="4:8">
      <c r="D83" s="300"/>
      <c r="H83" s="300"/>
    </row>
    <row r="84" spans="4:8">
      <c r="D84" s="300"/>
      <c r="H84" s="300"/>
    </row>
    <row r="85" spans="4:8">
      <c r="D85" s="300"/>
      <c r="H85" s="300"/>
    </row>
    <row r="86" spans="4:8">
      <c r="D86" s="300"/>
      <c r="H86" s="300"/>
    </row>
    <row r="87" spans="4:8">
      <c r="D87" s="300"/>
      <c r="H87" s="300"/>
    </row>
    <row r="88" spans="4:8">
      <c r="D88" s="300"/>
      <c r="H88" s="300"/>
    </row>
    <row r="89" spans="4:8">
      <c r="D89" s="300"/>
      <c r="H89" s="300"/>
    </row>
    <row r="90" spans="4:8">
      <c r="D90" s="300"/>
      <c r="H90" s="300"/>
    </row>
    <row r="91" spans="4:8">
      <c r="D91" s="300"/>
      <c r="H91" s="300"/>
    </row>
    <row r="92" spans="4:8">
      <c r="D92" s="300"/>
      <c r="H92" s="300"/>
    </row>
    <row r="93" spans="4:8">
      <c r="D93" s="300"/>
      <c r="H93" s="300"/>
    </row>
    <row r="94" spans="4:8">
      <c r="D94" s="300"/>
      <c r="H94" s="300"/>
    </row>
    <row r="95" spans="4:8">
      <c r="D95" s="300"/>
      <c r="H95" s="300"/>
    </row>
    <row r="96" spans="4:8">
      <c r="D96" s="300"/>
      <c r="H96" s="300"/>
    </row>
    <row r="97" spans="4:8">
      <c r="D97" s="300"/>
      <c r="H97" s="300"/>
    </row>
    <row r="98" spans="4:8">
      <c r="D98" s="300"/>
      <c r="H98" s="300"/>
    </row>
    <row r="99" spans="4:8">
      <c r="D99" s="300"/>
      <c r="H99" s="300"/>
    </row>
    <row r="100" spans="4:8">
      <c r="D100" s="300"/>
      <c r="H100" s="300"/>
    </row>
    <row r="101" spans="4:8">
      <c r="D101" s="300"/>
      <c r="H101" s="300"/>
    </row>
    <row r="102" spans="4:8">
      <c r="D102" s="300"/>
      <c r="H102" s="300"/>
    </row>
    <row r="103" spans="4:8">
      <c r="D103" s="300"/>
      <c r="H103" s="300"/>
    </row>
    <row r="104" spans="4:8">
      <c r="D104" s="300"/>
      <c r="H104" s="300"/>
    </row>
    <row r="105" spans="4:8">
      <c r="D105" s="300"/>
      <c r="H105" s="300"/>
    </row>
    <row r="106" spans="4:8">
      <c r="D106" s="300"/>
      <c r="H106" s="300"/>
    </row>
    <row r="107" spans="4:8">
      <c r="D107" s="300"/>
      <c r="H107" s="300"/>
    </row>
    <row r="108" spans="4:8">
      <c r="D108" s="300"/>
      <c r="H108" s="300"/>
    </row>
    <row r="109" spans="4:8">
      <c r="D109" s="300"/>
      <c r="H109" s="300"/>
    </row>
    <row r="110" spans="4:8">
      <c r="D110" s="300"/>
      <c r="H110" s="300"/>
    </row>
    <row r="111" spans="4:8">
      <c r="D111" s="300"/>
      <c r="H111" s="300"/>
    </row>
    <row r="112" spans="4:8">
      <c r="H112" s="300"/>
    </row>
    <row r="113" spans="8:8">
      <c r="H113" s="300"/>
    </row>
    <row r="114" spans="8:8">
      <c r="H114" s="300"/>
    </row>
    <row r="115" spans="8:8">
      <c r="H115" s="300"/>
    </row>
    <row r="116" spans="8:8">
      <c r="H116" s="300"/>
    </row>
    <row r="117" spans="8:8">
      <c r="H117" s="300"/>
    </row>
    <row r="118" spans="8:8">
      <c r="H118" s="300"/>
    </row>
    <row r="119" spans="8:8">
      <c r="H119" s="300"/>
    </row>
    <row r="120" spans="8:8">
      <c r="H120" s="300"/>
    </row>
    <row r="121" spans="8:8">
      <c r="H121" s="300"/>
    </row>
    <row r="122" spans="8:8">
      <c r="H122" s="300"/>
    </row>
    <row r="123" spans="8:8">
      <c r="H123" s="300"/>
    </row>
    <row r="124" spans="8:8">
      <c r="H124" s="300"/>
    </row>
    <row r="125" spans="8:8">
      <c r="H125" s="300"/>
    </row>
    <row r="126" spans="8:8">
      <c r="H126" s="300"/>
    </row>
    <row r="127" spans="8:8">
      <c r="H127" s="300"/>
    </row>
    <row r="128" spans="8:8">
      <c r="H128" s="300"/>
    </row>
    <row r="129" spans="8:8">
      <c r="H129" s="300"/>
    </row>
    <row r="130" spans="8:8">
      <c r="H130" s="300"/>
    </row>
    <row r="131" spans="8:8">
      <c r="H131" s="300"/>
    </row>
    <row r="132" spans="8:8">
      <c r="H132" s="300"/>
    </row>
    <row r="133" spans="8:8">
      <c r="H133" s="300"/>
    </row>
    <row r="134" spans="8:8">
      <c r="H134" s="300"/>
    </row>
    <row r="135" spans="8:8">
      <c r="H135" s="300"/>
    </row>
    <row r="136" spans="8:8">
      <c r="H136" s="300"/>
    </row>
    <row r="137" spans="8:8">
      <c r="H137" s="300"/>
    </row>
    <row r="138" spans="8:8">
      <c r="H138" s="300"/>
    </row>
    <row r="139" spans="8:8">
      <c r="H139" s="300"/>
    </row>
    <row r="140" spans="8:8">
      <c r="H140" s="300"/>
    </row>
    <row r="141" spans="8:8">
      <c r="H141" s="300"/>
    </row>
    <row r="142" spans="8:8">
      <c r="H142" s="300"/>
    </row>
    <row r="143" spans="8:8">
      <c r="H143" s="300"/>
    </row>
    <row r="144" spans="8:8">
      <c r="H144" s="300"/>
    </row>
    <row r="145" spans="8:8">
      <c r="H145" s="300"/>
    </row>
    <row r="146" spans="8:8">
      <c r="H146" s="300"/>
    </row>
    <row r="147" spans="8:8">
      <c r="H147" s="300"/>
    </row>
    <row r="148" spans="8:8">
      <c r="H148" s="300"/>
    </row>
    <row r="149" spans="8:8">
      <c r="H149" s="300"/>
    </row>
    <row r="150" spans="8:8">
      <c r="H150" s="300"/>
    </row>
    <row r="151" spans="8:8">
      <c r="H151" s="300"/>
    </row>
    <row r="152" spans="8:8">
      <c r="H152" s="300"/>
    </row>
    <row r="153" spans="8:8">
      <c r="H153" s="300"/>
    </row>
    <row r="154" spans="8:8">
      <c r="H154" s="300"/>
    </row>
    <row r="155" spans="8:8">
      <c r="H155" s="300"/>
    </row>
    <row r="156" spans="8:8">
      <c r="H156" s="300"/>
    </row>
  </sheetData>
  <sortState ref="I51:K69">
    <sortCondition descending="1" ref="I50"/>
  </sortState>
  <phoneticPr fontId="5"/>
  <pageMargins left="0.7" right="0.7" top="0.75" bottom="0.75" header="0.3" footer="0.3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9"/>
  <sheetViews>
    <sheetView view="pageBreakPreview" zoomScaleNormal="100" zoomScaleSheetLayoutView="100" workbookViewId="0">
      <selection activeCell="L54" sqref="L54"/>
    </sheetView>
  </sheetViews>
  <sheetFormatPr defaultRowHeight="13"/>
  <cols>
    <col min="1" max="1" width="1.6328125" customWidth="1"/>
    <col min="2" max="2" width="12.6328125" customWidth="1"/>
    <col min="3" max="11" width="8.08984375" customWidth="1"/>
    <col min="12" max="12" width="9.6328125" customWidth="1"/>
    <col min="13" max="13" width="1.6328125" customWidth="1"/>
    <col min="14" max="14" width="12.6328125" customWidth="1"/>
    <col min="15" max="21" width="10.36328125" customWidth="1"/>
    <col min="22" max="23" width="9.6328125" customWidth="1"/>
  </cols>
  <sheetData>
    <row r="1" ht="20.149999999999999" customHeight="1"/>
    <row r="3" ht="20.25" customHeight="1"/>
    <row r="51" spans="2:23">
      <c r="N51" s="1"/>
      <c r="O51" s="1"/>
      <c r="P51" s="1"/>
      <c r="Q51" s="1"/>
      <c r="R51" s="1"/>
      <c r="S51" s="1"/>
    </row>
    <row r="52" spans="2:23" ht="5.15" customHeight="1">
      <c r="N52" s="1"/>
      <c r="O52" s="1"/>
      <c r="P52" s="1"/>
      <c r="Q52" s="1"/>
      <c r="R52" s="1"/>
      <c r="S52" s="1"/>
    </row>
    <row r="53" spans="2:23" s="300" customFormat="1" ht="30" customHeight="1">
      <c r="B53" s="1678"/>
      <c r="C53" s="1679"/>
      <c r="D53" s="1679"/>
      <c r="E53" s="1679"/>
      <c r="F53" s="1679"/>
      <c r="G53" s="1679"/>
      <c r="H53" s="1679"/>
      <c r="I53" s="1679"/>
      <c r="J53" s="1679"/>
      <c r="K53" s="1679"/>
      <c r="N53" s="1678"/>
      <c r="O53" s="1679"/>
      <c r="P53" s="1679"/>
      <c r="Q53" s="1679"/>
      <c r="R53" s="1679"/>
      <c r="S53" s="1679"/>
      <c r="T53" s="1679"/>
      <c r="U53" s="1679"/>
    </row>
    <row r="54" spans="2:23">
      <c r="G54" s="1260"/>
      <c r="H54" s="1279"/>
      <c r="I54" s="1279"/>
      <c r="J54" s="1279"/>
      <c r="K54" s="1279"/>
      <c r="L54" s="1490" t="s">
        <v>996</v>
      </c>
      <c r="N54" s="1"/>
      <c r="O54" s="1"/>
      <c r="P54" s="1279"/>
      <c r="Q54" s="1279"/>
      <c r="R54" s="1279"/>
      <c r="S54" s="1279"/>
      <c r="T54" s="1279"/>
      <c r="U54" s="1279"/>
      <c r="V54" s="1490" t="s">
        <v>995</v>
      </c>
    </row>
    <row r="55" spans="2:23">
      <c r="G55" s="1"/>
      <c r="N55" s="1937" t="s">
        <v>830</v>
      </c>
      <c r="O55" s="1937"/>
      <c r="P55" s="1937"/>
      <c r="Q55" s="1937"/>
      <c r="R55" s="1937"/>
      <c r="S55" s="1937"/>
      <c r="T55" s="1937"/>
      <c r="U55" s="1937"/>
      <c r="V55" s="1937"/>
      <c r="W55" s="835"/>
    </row>
    <row r="56" spans="2:23">
      <c r="F56" s="837"/>
      <c r="L56" s="837"/>
      <c r="N56" s="1938"/>
      <c r="O56" s="1938"/>
      <c r="P56" s="1938"/>
      <c r="Q56" s="1938"/>
      <c r="R56" s="1938"/>
      <c r="S56" s="1938"/>
      <c r="T56" s="1938"/>
      <c r="U56" s="1938"/>
      <c r="V56" s="1938"/>
      <c r="W56" s="836"/>
    </row>
    <row r="57" spans="2:23">
      <c r="G57" s="1939"/>
      <c r="H57" s="1939"/>
      <c r="I57" s="1939"/>
      <c r="J57" s="1939"/>
      <c r="K57" s="1939"/>
      <c r="N57" s="1938"/>
      <c r="O57" s="1938"/>
      <c r="P57" s="1938"/>
      <c r="Q57" s="1938"/>
      <c r="R57" s="1938"/>
      <c r="S57" s="1938"/>
      <c r="T57" s="1938"/>
      <c r="U57" s="1938"/>
      <c r="V57" s="1938"/>
      <c r="W57" s="836"/>
    </row>
    <row r="58" spans="2:23" ht="24" customHeight="1">
      <c r="N58" s="838"/>
      <c r="O58" s="838"/>
      <c r="P58" s="1237"/>
      <c r="Q58" s="1237"/>
      <c r="R58" s="1237"/>
      <c r="S58" s="1237"/>
      <c r="T58" s="1237"/>
      <c r="U58" s="1237"/>
      <c r="V58" s="1237"/>
      <c r="W58" s="1237"/>
    </row>
    <row r="59" spans="2:23" ht="24">
      <c r="B59" s="3"/>
      <c r="C59" s="4" t="s">
        <v>907</v>
      </c>
      <c r="D59" s="4" t="s">
        <v>908</v>
      </c>
      <c r="E59" s="4" t="s">
        <v>31</v>
      </c>
      <c r="F59" s="4" t="s">
        <v>32</v>
      </c>
      <c r="G59" s="4" t="s">
        <v>33</v>
      </c>
      <c r="H59" s="4" t="s">
        <v>34</v>
      </c>
      <c r="I59" s="4" t="s">
        <v>35</v>
      </c>
      <c r="J59" s="4" t="s">
        <v>169</v>
      </c>
      <c r="K59" s="4" t="s">
        <v>909</v>
      </c>
      <c r="N59" s="3"/>
      <c r="O59" s="4" t="s">
        <v>70</v>
      </c>
      <c r="P59" s="4" t="s">
        <v>159</v>
      </c>
      <c r="Q59" s="4" t="s">
        <v>170</v>
      </c>
      <c r="R59" s="4" t="s">
        <v>671</v>
      </c>
      <c r="S59" s="4" t="s">
        <v>744</v>
      </c>
      <c r="T59" s="4" t="s">
        <v>824</v>
      </c>
      <c r="U59" s="4" t="s">
        <v>834</v>
      </c>
      <c r="V59" s="837"/>
      <c r="W59" s="837"/>
    </row>
    <row r="60" spans="2:23" ht="13.5">
      <c r="B60" s="1238" t="s">
        <v>13</v>
      </c>
      <c r="C60" s="1468">
        <v>13857</v>
      </c>
      <c r="D60" s="1468">
        <v>13621</v>
      </c>
      <c r="E60" s="1468">
        <v>13002</v>
      </c>
      <c r="F60" s="1468">
        <v>12999</v>
      </c>
      <c r="G60" s="1468">
        <v>12335</v>
      </c>
      <c r="H60" s="1468">
        <v>11747</v>
      </c>
      <c r="I60" s="1468">
        <v>10919</v>
      </c>
      <c r="J60" s="1469">
        <v>9881</v>
      </c>
      <c r="K60" s="1469">
        <v>8773</v>
      </c>
      <c r="N60" s="1238" t="s">
        <v>13</v>
      </c>
      <c r="O60" s="1469">
        <v>10368</v>
      </c>
      <c r="P60" s="1469">
        <v>10196</v>
      </c>
      <c r="Q60" s="1469">
        <v>9988</v>
      </c>
      <c r="R60" s="1469">
        <v>9776</v>
      </c>
      <c r="S60" s="1469">
        <v>9541</v>
      </c>
      <c r="T60" s="1469">
        <v>9321</v>
      </c>
      <c r="U60" s="1469">
        <v>9081</v>
      </c>
    </row>
    <row r="61" spans="2:23" ht="13.5">
      <c r="B61" s="1238" t="s">
        <v>12</v>
      </c>
      <c r="C61" s="1468">
        <v>7782</v>
      </c>
      <c r="D61" s="1468">
        <v>7701</v>
      </c>
      <c r="E61" s="1468">
        <v>7302</v>
      </c>
      <c r="F61" s="1468">
        <v>7053</v>
      </c>
      <c r="G61" s="1468">
        <v>6941</v>
      </c>
      <c r="H61" s="1468">
        <v>6484</v>
      </c>
      <c r="I61" s="1468">
        <v>6234</v>
      </c>
      <c r="J61" s="1469">
        <v>5928</v>
      </c>
      <c r="K61" s="1469">
        <v>5496</v>
      </c>
      <c r="N61" s="1238" t="s">
        <v>12</v>
      </c>
      <c r="O61" s="1469">
        <v>6192</v>
      </c>
      <c r="P61" s="1469">
        <v>6149</v>
      </c>
      <c r="Q61" s="1469">
        <v>6024</v>
      </c>
      <c r="R61" s="1469">
        <v>5947</v>
      </c>
      <c r="S61" s="1469">
        <v>5780</v>
      </c>
      <c r="T61" s="1469">
        <v>5606</v>
      </c>
      <c r="U61" s="1469">
        <v>5482</v>
      </c>
    </row>
    <row r="62" spans="2:23" ht="14">
      <c r="B62" s="1238" t="s">
        <v>11</v>
      </c>
      <c r="C62" s="1468">
        <v>5466</v>
      </c>
      <c r="D62" s="1468">
        <v>5228</v>
      </c>
      <c r="E62" s="1468">
        <v>4966</v>
      </c>
      <c r="F62" s="1468">
        <v>4673</v>
      </c>
      <c r="G62" s="1468">
        <v>4404</v>
      </c>
      <c r="H62" s="1468">
        <v>4131</v>
      </c>
      <c r="I62" s="1468">
        <v>3675</v>
      </c>
      <c r="J62" s="1469">
        <v>3232</v>
      </c>
      <c r="K62" s="1469">
        <v>2811</v>
      </c>
      <c r="N62" s="1238" t="s">
        <v>11</v>
      </c>
      <c r="O62" s="1469">
        <v>3558</v>
      </c>
      <c r="P62" s="1469">
        <v>3460</v>
      </c>
      <c r="Q62" s="1469">
        <v>3389</v>
      </c>
      <c r="R62" s="1469">
        <v>3304</v>
      </c>
      <c r="S62" s="1469">
        <v>3242</v>
      </c>
      <c r="T62" s="1469">
        <v>3131</v>
      </c>
      <c r="U62" s="1469">
        <v>3061</v>
      </c>
      <c r="V62" s="150"/>
      <c r="W62" s="150"/>
    </row>
    <row r="63" spans="2:23" ht="13.5">
      <c r="B63" s="1238" t="s">
        <v>10</v>
      </c>
      <c r="C63" s="1468">
        <v>3212</v>
      </c>
      <c r="D63" s="1468">
        <v>3118</v>
      </c>
      <c r="E63" s="1468">
        <v>2983</v>
      </c>
      <c r="F63" s="1468">
        <v>2837</v>
      </c>
      <c r="G63" s="1468">
        <v>2892</v>
      </c>
      <c r="H63" s="1468">
        <v>2814</v>
      </c>
      <c r="I63" s="1468">
        <v>2626</v>
      </c>
      <c r="J63" s="1469">
        <v>2374</v>
      </c>
      <c r="K63" s="1469">
        <v>2171</v>
      </c>
      <c r="N63" s="1238" t="s">
        <v>10</v>
      </c>
      <c r="O63" s="1469">
        <v>2558</v>
      </c>
      <c r="P63" s="1469">
        <v>2504</v>
      </c>
      <c r="Q63" s="1469">
        <v>2473</v>
      </c>
      <c r="R63" s="1469">
        <v>2425</v>
      </c>
      <c r="S63" s="1469">
        <v>2389</v>
      </c>
      <c r="T63" s="1469">
        <v>2326</v>
      </c>
      <c r="U63" s="1469">
        <v>2288</v>
      </c>
    </row>
    <row r="64" spans="2:23" ht="13.5">
      <c r="B64" s="1238" t="s">
        <v>9</v>
      </c>
      <c r="C64" s="1468">
        <v>14747</v>
      </c>
      <c r="D64" s="1468">
        <v>16774</v>
      </c>
      <c r="E64" s="1468">
        <v>19626</v>
      </c>
      <c r="F64" s="1468">
        <v>23652</v>
      </c>
      <c r="G64" s="1468">
        <v>25351</v>
      </c>
      <c r="H64" s="1468">
        <v>25287</v>
      </c>
      <c r="I64" s="1468">
        <v>24410</v>
      </c>
      <c r="J64" s="1469">
        <v>23851</v>
      </c>
      <c r="K64" s="1469">
        <v>23255</v>
      </c>
      <c r="N64" s="1238" t="s">
        <v>9</v>
      </c>
      <c r="O64" s="1469">
        <v>23043</v>
      </c>
      <c r="P64" s="1469">
        <v>22934</v>
      </c>
      <c r="Q64" s="1469">
        <v>22812</v>
      </c>
      <c r="R64" s="1469">
        <v>22645</v>
      </c>
      <c r="S64" s="1469">
        <v>22454</v>
      </c>
      <c r="T64" s="1469">
        <v>22338</v>
      </c>
      <c r="U64" s="1469">
        <v>22168</v>
      </c>
    </row>
    <row r="65" spans="2:24" ht="13.5">
      <c r="B65" s="1238" t="s">
        <v>8</v>
      </c>
      <c r="C65" s="1468">
        <v>15673</v>
      </c>
      <c r="D65" s="1468">
        <v>17332</v>
      </c>
      <c r="E65" s="1468">
        <v>20524</v>
      </c>
      <c r="F65" s="1468">
        <v>28219</v>
      </c>
      <c r="G65" s="1468">
        <v>30601</v>
      </c>
      <c r="H65" s="1468">
        <v>30862</v>
      </c>
      <c r="I65" s="1468">
        <v>30651</v>
      </c>
      <c r="J65" s="1469">
        <v>30547</v>
      </c>
      <c r="K65" s="1469">
        <v>30194</v>
      </c>
      <c r="N65" s="1238" t="s">
        <v>8</v>
      </c>
      <c r="O65" s="1469">
        <v>30768</v>
      </c>
      <c r="P65" s="1469">
        <v>30504</v>
      </c>
      <c r="Q65" s="1469">
        <v>30216</v>
      </c>
      <c r="R65" s="1469">
        <v>30009</v>
      </c>
      <c r="S65" s="1469">
        <v>29990</v>
      </c>
      <c r="T65" s="1469">
        <v>30120</v>
      </c>
      <c r="U65" s="1469">
        <v>30275</v>
      </c>
    </row>
    <row r="66" spans="2:24" ht="13.5">
      <c r="B66" s="1238" t="s">
        <v>7</v>
      </c>
      <c r="C66" s="1468">
        <v>7790</v>
      </c>
      <c r="D66" s="1468">
        <v>8084</v>
      </c>
      <c r="E66" s="1468">
        <v>8249</v>
      </c>
      <c r="F66" s="1468">
        <v>8465</v>
      </c>
      <c r="G66" s="1468">
        <v>8031</v>
      </c>
      <c r="H66" s="1468">
        <v>7684</v>
      </c>
      <c r="I66" s="1468">
        <v>7199</v>
      </c>
      <c r="J66" s="1469">
        <v>6578</v>
      </c>
      <c r="K66" s="1469">
        <v>6148</v>
      </c>
      <c r="N66" s="1238" t="s">
        <v>7</v>
      </c>
      <c r="O66" s="1469">
        <v>7036</v>
      </c>
      <c r="P66" s="1469">
        <v>6914</v>
      </c>
      <c r="Q66" s="1469">
        <v>6833</v>
      </c>
      <c r="R66" s="1469">
        <v>6770</v>
      </c>
      <c r="S66" s="1469">
        <v>6649</v>
      </c>
      <c r="T66" s="1469">
        <v>6620</v>
      </c>
      <c r="U66" s="1469">
        <v>6474</v>
      </c>
    </row>
    <row r="67" spans="2:24" ht="13.5">
      <c r="B67" s="1238" t="s">
        <v>5</v>
      </c>
      <c r="C67" s="1468">
        <v>17881</v>
      </c>
      <c r="D67" s="1468">
        <v>20405</v>
      </c>
      <c r="E67" s="1468">
        <v>21902</v>
      </c>
      <c r="F67" s="1468">
        <v>26176</v>
      </c>
      <c r="G67" s="1468">
        <v>26042</v>
      </c>
      <c r="H67" s="1468">
        <v>27080</v>
      </c>
      <c r="I67" s="1468">
        <v>28109</v>
      </c>
      <c r="J67" s="1469">
        <v>28445</v>
      </c>
      <c r="K67" s="1469">
        <v>29243</v>
      </c>
      <c r="N67" s="1238" t="s">
        <v>5</v>
      </c>
      <c r="O67" s="1469">
        <v>28312</v>
      </c>
      <c r="P67" s="1469">
        <v>28316</v>
      </c>
      <c r="Q67" s="1469">
        <v>28368</v>
      </c>
      <c r="R67" s="1469">
        <v>28824</v>
      </c>
      <c r="S67" s="1469">
        <v>29086</v>
      </c>
      <c r="T67" s="1469">
        <v>29417</v>
      </c>
      <c r="U67" s="1469">
        <v>29467</v>
      </c>
    </row>
    <row r="68" spans="2:24" ht="13.5">
      <c r="B68" s="1238" t="s">
        <v>6</v>
      </c>
      <c r="C68" s="1468">
        <v>34463</v>
      </c>
      <c r="D68" s="1468">
        <v>38896</v>
      </c>
      <c r="E68" s="1468">
        <v>43534</v>
      </c>
      <c r="F68" s="1468">
        <v>51079</v>
      </c>
      <c r="G68" s="1470">
        <v>58749</v>
      </c>
      <c r="H68" s="1470">
        <v>68341</v>
      </c>
      <c r="I68" s="1470">
        <v>76312</v>
      </c>
      <c r="J68" s="1469">
        <v>82071</v>
      </c>
      <c r="K68" s="1469">
        <v>88517</v>
      </c>
      <c r="N68" s="1238" t="s">
        <v>6</v>
      </c>
      <c r="O68" s="1469">
        <v>72339</v>
      </c>
      <c r="P68" s="1469">
        <v>73952</v>
      </c>
      <c r="Q68" s="1469">
        <v>75044</v>
      </c>
      <c r="R68" s="1469">
        <v>76312</v>
      </c>
      <c r="S68" s="1469">
        <v>78051</v>
      </c>
      <c r="T68" s="1469">
        <v>79586</v>
      </c>
      <c r="U68" s="1469">
        <v>80673</v>
      </c>
    </row>
    <row r="69" spans="2:24" ht="13.5">
      <c r="B69" s="5" t="s">
        <v>4</v>
      </c>
      <c r="C69" s="1471">
        <f>SUM(C60:C68)</f>
        <v>120871</v>
      </c>
      <c r="D69" s="1471">
        <f t="shared" ref="D69:K69" si="0">SUM(D60:D68)</f>
        <v>131159</v>
      </c>
      <c r="E69" s="1471">
        <f t="shared" si="0"/>
        <v>142088</v>
      </c>
      <c r="F69" s="1471">
        <f t="shared" si="0"/>
        <v>165153</v>
      </c>
      <c r="G69" s="1471">
        <f t="shared" si="0"/>
        <v>175346</v>
      </c>
      <c r="H69" s="1471">
        <f t="shared" si="0"/>
        <v>184430</v>
      </c>
      <c r="I69" s="1471">
        <f t="shared" si="0"/>
        <v>190135</v>
      </c>
      <c r="J69" s="1471">
        <f t="shared" si="0"/>
        <v>192907</v>
      </c>
      <c r="K69" s="1471">
        <f t="shared" si="0"/>
        <v>196608</v>
      </c>
      <c r="N69" s="5" t="s">
        <v>4</v>
      </c>
      <c r="O69" s="1471">
        <f>SUM(O60:O68)</f>
        <v>184174</v>
      </c>
      <c r="P69" s="1471">
        <f t="shared" ref="P69:U69" si="1">SUM(P60:P68)</f>
        <v>184929</v>
      </c>
      <c r="Q69" s="1471">
        <f t="shared" si="1"/>
        <v>185147</v>
      </c>
      <c r="R69" s="1471">
        <f t="shared" si="1"/>
        <v>186012</v>
      </c>
      <c r="S69" s="1471">
        <f t="shared" si="1"/>
        <v>187182</v>
      </c>
      <c r="T69" s="1471">
        <f t="shared" si="1"/>
        <v>188465</v>
      </c>
      <c r="U69" s="1471">
        <f t="shared" si="1"/>
        <v>188969</v>
      </c>
      <c r="V69" s="1934" t="s">
        <v>73</v>
      </c>
      <c r="W69" s="1935"/>
      <c r="X69" s="1936"/>
    </row>
  </sheetData>
  <mergeCells count="5">
    <mergeCell ref="V69:X69"/>
    <mergeCell ref="N55:V55"/>
    <mergeCell ref="N56:V56"/>
    <mergeCell ref="G57:K57"/>
    <mergeCell ref="N57:V57"/>
  </mergeCells>
  <phoneticPr fontId="5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view="pageBreakPreview" topLeftCell="A55" zoomScaleNormal="100" zoomScaleSheetLayoutView="100" workbookViewId="0">
      <selection activeCell="E112" sqref="E112:I112"/>
    </sheetView>
  </sheetViews>
  <sheetFormatPr defaultRowHeight="13"/>
  <cols>
    <col min="1" max="9" width="9.90625" customWidth="1"/>
    <col min="10" max="10" width="4.6328125" customWidth="1"/>
    <col min="11" max="11" width="6.36328125" bestFit="1" customWidth="1"/>
    <col min="12" max="15" width="8.453125" bestFit="1" customWidth="1"/>
    <col min="16" max="17" width="7.6328125" bestFit="1" customWidth="1"/>
    <col min="18" max="19" width="8.453125" bestFit="1" customWidth="1"/>
  </cols>
  <sheetData>
    <row r="1" spans="11:20" ht="20.149999999999999" customHeight="1">
      <c r="K1" s="3"/>
      <c r="L1" s="4" t="s">
        <v>907</v>
      </c>
      <c r="M1" s="4" t="s">
        <v>908</v>
      </c>
      <c r="N1" s="4" t="s">
        <v>31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169</v>
      </c>
      <c r="T1" s="4" t="s">
        <v>909</v>
      </c>
    </row>
    <row r="2" spans="11:20" ht="20.149999999999999" customHeight="1">
      <c r="K2" s="1238" t="s">
        <v>13</v>
      </c>
      <c r="L2" s="1239">
        <v>3966</v>
      </c>
      <c r="M2" s="1239">
        <v>4074</v>
      </c>
      <c r="N2" s="1239">
        <v>4118</v>
      </c>
      <c r="O2" s="1239">
        <v>4366</v>
      </c>
      <c r="P2" s="1239">
        <v>4348</v>
      </c>
      <c r="Q2" s="1239">
        <v>4334</v>
      </c>
      <c r="R2" s="1239">
        <v>4221</v>
      </c>
      <c r="S2" s="1240">
        <v>4049</v>
      </c>
      <c r="T2" s="1240">
        <v>3848</v>
      </c>
    </row>
    <row r="3" spans="11:20" ht="21" customHeight="1">
      <c r="K3" s="1238" t="s">
        <v>12</v>
      </c>
      <c r="L3" s="1239">
        <v>2238</v>
      </c>
      <c r="M3" s="1239">
        <v>2290</v>
      </c>
      <c r="N3" s="1239">
        <v>2306</v>
      </c>
      <c r="O3" s="1239">
        <v>2305</v>
      </c>
      <c r="P3" s="1239">
        <v>2364</v>
      </c>
      <c r="Q3" s="1239">
        <v>2289</v>
      </c>
      <c r="R3" s="1239">
        <v>2301</v>
      </c>
      <c r="S3" s="1240">
        <v>2256</v>
      </c>
      <c r="T3" s="1240">
        <v>2163</v>
      </c>
    </row>
    <row r="4" spans="11:20">
      <c r="K4" s="1238" t="s">
        <v>11</v>
      </c>
      <c r="L4" s="1239">
        <v>1613</v>
      </c>
      <c r="M4" s="1239">
        <v>1600</v>
      </c>
      <c r="N4" s="1239">
        <v>1572</v>
      </c>
      <c r="O4" s="1239">
        <v>1544</v>
      </c>
      <c r="P4" s="1239">
        <v>1544</v>
      </c>
      <c r="Q4" s="1239">
        <v>1512</v>
      </c>
      <c r="R4" s="1239">
        <v>1470</v>
      </c>
      <c r="S4" s="1240">
        <v>1321</v>
      </c>
      <c r="T4" s="1240">
        <v>1238</v>
      </c>
    </row>
    <row r="5" spans="11:20">
      <c r="K5" s="1238" t="s">
        <v>10</v>
      </c>
      <c r="L5" s="1239">
        <v>924</v>
      </c>
      <c r="M5" s="1239">
        <v>917</v>
      </c>
      <c r="N5" s="1239">
        <v>899</v>
      </c>
      <c r="O5" s="1239">
        <v>904</v>
      </c>
      <c r="P5" s="1239">
        <v>953</v>
      </c>
      <c r="Q5" s="1239">
        <v>1014</v>
      </c>
      <c r="R5" s="1239">
        <v>953</v>
      </c>
      <c r="S5" s="1240">
        <v>901</v>
      </c>
      <c r="T5" s="1240">
        <v>863</v>
      </c>
    </row>
    <row r="6" spans="11:20">
      <c r="K6" s="1238" t="s">
        <v>9</v>
      </c>
      <c r="L6" s="1239">
        <v>4034</v>
      </c>
      <c r="M6" s="1239">
        <v>4669</v>
      </c>
      <c r="N6" s="1239">
        <v>5722</v>
      </c>
      <c r="O6" s="1239">
        <v>7132</v>
      </c>
      <c r="P6" s="1239">
        <v>8424</v>
      </c>
      <c r="Q6" s="1239">
        <v>9129</v>
      </c>
      <c r="R6" s="1239">
        <v>9206</v>
      </c>
      <c r="S6" s="1240">
        <v>10048</v>
      </c>
      <c r="T6" s="1240">
        <v>9719</v>
      </c>
    </row>
    <row r="7" spans="11:20">
      <c r="K7" s="1238" t="s">
        <v>8</v>
      </c>
      <c r="L7" s="1239">
        <v>4256</v>
      </c>
      <c r="M7" s="1239">
        <v>4773</v>
      </c>
      <c r="N7" s="1239">
        <v>5872</v>
      </c>
      <c r="O7" s="1239">
        <v>8850</v>
      </c>
      <c r="P7" s="1239">
        <v>9988</v>
      </c>
      <c r="Q7" s="1239">
        <v>10683</v>
      </c>
      <c r="R7" s="1239">
        <v>11161</v>
      </c>
      <c r="S7" s="1240">
        <v>11606</v>
      </c>
      <c r="T7" s="1240">
        <v>12272</v>
      </c>
    </row>
    <row r="8" spans="11:20">
      <c r="K8" s="1238" t="s">
        <v>7</v>
      </c>
      <c r="L8" s="1239">
        <v>2070</v>
      </c>
      <c r="M8" s="1239">
        <v>2211</v>
      </c>
      <c r="N8" s="1239">
        <v>2355</v>
      </c>
      <c r="O8" s="1239">
        <v>2488</v>
      </c>
      <c r="P8" s="1239">
        <v>2518</v>
      </c>
      <c r="Q8" s="1239">
        <v>2606</v>
      </c>
      <c r="R8" s="1239">
        <v>2625</v>
      </c>
      <c r="S8" s="1240">
        <v>2504</v>
      </c>
      <c r="T8" s="1240">
        <v>2544</v>
      </c>
    </row>
    <row r="9" spans="11:20">
      <c r="K9" s="1238" t="s">
        <v>5</v>
      </c>
      <c r="L9" s="1239">
        <v>5544</v>
      </c>
      <c r="M9" s="1239">
        <v>6529</v>
      </c>
      <c r="N9" s="1239">
        <v>7406</v>
      </c>
      <c r="O9" s="1239">
        <v>9678</v>
      </c>
      <c r="P9" s="1239">
        <v>9640</v>
      </c>
      <c r="Q9" s="1239">
        <v>10554</v>
      </c>
      <c r="R9" s="1239">
        <v>11240</v>
      </c>
      <c r="S9" s="1240">
        <v>11524</v>
      </c>
      <c r="T9" s="1240">
        <v>12493</v>
      </c>
    </row>
    <row r="10" spans="11:20">
      <c r="K10" s="1238" t="s">
        <v>6</v>
      </c>
      <c r="L10" s="1239">
        <v>9941</v>
      </c>
      <c r="M10" s="1239">
        <v>12086</v>
      </c>
      <c r="N10" s="1239">
        <v>15537</v>
      </c>
      <c r="O10" s="1239">
        <v>23230</v>
      </c>
      <c r="P10" s="1241">
        <v>28132</v>
      </c>
      <c r="Q10" s="1241">
        <v>33897</v>
      </c>
      <c r="R10" s="1241">
        <v>37809</v>
      </c>
      <c r="S10" s="1240">
        <v>40638</v>
      </c>
      <c r="T10" s="1240">
        <v>45018</v>
      </c>
    </row>
    <row r="11" spans="11:20">
      <c r="K11" s="5" t="s">
        <v>4</v>
      </c>
      <c r="L11" s="1803">
        <f>SUM(L2:L10)</f>
        <v>34586</v>
      </c>
      <c r="M11" s="1803">
        <f t="shared" ref="M11:T11" si="0">SUM(M2:M10)</f>
        <v>39149</v>
      </c>
      <c r="N11" s="1803">
        <f t="shared" si="0"/>
        <v>45787</v>
      </c>
      <c r="O11" s="1803">
        <f t="shared" si="0"/>
        <v>60497</v>
      </c>
      <c r="P11" s="1803">
        <f t="shared" si="0"/>
        <v>67911</v>
      </c>
      <c r="Q11" s="1803">
        <f t="shared" si="0"/>
        <v>76018</v>
      </c>
      <c r="R11" s="1803">
        <f t="shared" si="0"/>
        <v>80986</v>
      </c>
      <c r="S11" s="1803">
        <f t="shared" si="0"/>
        <v>84847</v>
      </c>
      <c r="T11" s="1803">
        <f t="shared" si="0"/>
        <v>90158</v>
      </c>
    </row>
    <row r="57" spans="5:19">
      <c r="E57" s="1917" t="s">
        <v>1025</v>
      </c>
      <c r="F57" s="1917"/>
      <c r="G57" s="1917"/>
      <c r="H57" s="1917"/>
      <c r="I57" s="1917"/>
    </row>
    <row r="58" spans="5:19">
      <c r="E58" s="837"/>
      <c r="F58" s="837"/>
      <c r="G58" s="837"/>
      <c r="H58" s="837"/>
      <c r="I58" s="837"/>
    </row>
    <row r="59" spans="5:19" ht="20.149999999999999" customHeight="1">
      <c r="K59" s="1242"/>
      <c r="L59" s="270"/>
      <c r="M59" s="270"/>
      <c r="O59" s="270"/>
      <c r="P59" s="270"/>
      <c r="S59" s="2"/>
    </row>
    <row r="60" spans="5:19" ht="20.149999999999999" customHeight="1">
      <c r="K60" s="3"/>
      <c r="L60" s="4" t="s">
        <v>70</v>
      </c>
      <c r="M60" s="4" t="s">
        <v>159</v>
      </c>
      <c r="N60" s="4" t="s">
        <v>170</v>
      </c>
      <c r="O60" s="4" t="s">
        <v>671</v>
      </c>
      <c r="P60" s="4" t="s">
        <v>744</v>
      </c>
      <c r="Q60" s="4" t="s">
        <v>824</v>
      </c>
      <c r="R60" s="4" t="s">
        <v>834</v>
      </c>
      <c r="S60" s="7"/>
    </row>
    <row r="61" spans="5:19" ht="21" customHeight="1">
      <c r="K61" s="1238" t="s">
        <v>13</v>
      </c>
      <c r="L61" s="1804">
        <v>4481</v>
      </c>
      <c r="M61" s="1804">
        <v>4470</v>
      </c>
      <c r="N61" s="1804">
        <v>4441</v>
      </c>
      <c r="O61" s="1804">
        <v>4412</v>
      </c>
      <c r="P61" s="1804">
        <v>4379</v>
      </c>
      <c r="Q61" s="1804">
        <v>4355</v>
      </c>
      <c r="R61" s="1804">
        <v>4332</v>
      </c>
      <c r="S61" s="7"/>
    </row>
    <row r="62" spans="5:19">
      <c r="K62" s="1238" t="s">
        <v>12</v>
      </c>
      <c r="L62" s="1804">
        <v>2617</v>
      </c>
      <c r="M62" s="1804">
        <v>2618</v>
      </c>
      <c r="N62" s="1804">
        <v>2604</v>
      </c>
      <c r="O62" s="1804">
        <v>2603</v>
      </c>
      <c r="P62" s="1804">
        <v>2585</v>
      </c>
      <c r="Q62" s="1804">
        <v>2554</v>
      </c>
      <c r="R62" s="1804">
        <v>2542</v>
      </c>
      <c r="S62" s="7"/>
    </row>
    <row r="63" spans="5:19">
      <c r="K63" s="1238" t="s">
        <v>11</v>
      </c>
      <c r="L63" s="1804">
        <v>1567</v>
      </c>
      <c r="M63" s="1804">
        <v>1564</v>
      </c>
      <c r="N63" s="1804">
        <v>1562</v>
      </c>
      <c r="O63" s="1804">
        <v>1551</v>
      </c>
      <c r="P63" s="1804">
        <v>1545</v>
      </c>
      <c r="Q63" s="1804">
        <v>1535</v>
      </c>
      <c r="R63" s="1804">
        <v>1516</v>
      </c>
      <c r="S63" s="7"/>
    </row>
    <row r="64" spans="5:19">
      <c r="K64" s="1238" t="s">
        <v>10</v>
      </c>
      <c r="L64" s="1804">
        <v>1065</v>
      </c>
      <c r="M64" s="1804">
        <v>1063</v>
      </c>
      <c r="N64" s="1804">
        <v>1061</v>
      </c>
      <c r="O64" s="1804">
        <v>1053</v>
      </c>
      <c r="P64" s="1804">
        <v>1049</v>
      </c>
      <c r="Q64" s="1804">
        <v>1043</v>
      </c>
      <c r="R64" s="1804">
        <v>1033</v>
      </c>
      <c r="S64" s="7"/>
    </row>
    <row r="65" spans="11:20">
      <c r="K65" s="1238" t="s">
        <v>9</v>
      </c>
      <c r="L65" s="1804">
        <v>9872</v>
      </c>
      <c r="M65" s="1804">
        <v>9952</v>
      </c>
      <c r="N65" s="1804">
        <v>10028</v>
      </c>
      <c r="O65" s="1804">
        <v>10106</v>
      </c>
      <c r="P65" s="1804">
        <v>10170</v>
      </c>
      <c r="Q65" s="1804">
        <v>10325</v>
      </c>
      <c r="R65" s="1804">
        <v>10374</v>
      </c>
      <c r="S65" s="7"/>
    </row>
    <row r="66" spans="11:20">
      <c r="K66" s="1238" t="s">
        <v>8</v>
      </c>
      <c r="L66" s="1804">
        <v>11866</v>
      </c>
      <c r="M66" s="1804">
        <v>11921</v>
      </c>
      <c r="N66" s="1804">
        <v>11965</v>
      </c>
      <c r="O66" s="1804">
        <v>12066</v>
      </c>
      <c r="P66" s="1804">
        <v>12241</v>
      </c>
      <c r="Q66" s="1804">
        <v>12474</v>
      </c>
      <c r="R66" s="1804">
        <v>12706</v>
      </c>
      <c r="S66" s="7"/>
    </row>
    <row r="67" spans="11:20">
      <c r="K67" s="1238" t="s">
        <v>7</v>
      </c>
      <c r="L67" s="1804">
        <v>3103</v>
      </c>
      <c r="M67" s="1804">
        <v>3124</v>
      </c>
      <c r="N67" s="1804">
        <v>3122</v>
      </c>
      <c r="O67" s="1804">
        <v>3136</v>
      </c>
      <c r="P67" s="1804">
        <v>3165</v>
      </c>
      <c r="Q67" s="1804">
        <v>3199</v>
      </c>
      <c r="R67" s="1804">
        <v>3172</v>
      </c>
      <c r="S67" s="7"/>
    </row>
    <row r="68" spans="11:20">
      <c r="K68" s="1238" t="s">
        <v>5</v>
      </c>
      <c r="L68" s="1804">
        <v>12145</v>
      </c>
      <c r="M68" s="1804">
        <v>12280</v>
      </c>
      <c r="N68" s="1804">
        <v>12419</v>
      </c>
      <c r="O68" s="1804">
        <v>12817</v>
      </c>
      <c r="P68" s="1804">
        <v>13084</v>
      </c>
      <c r="Q68" s="1804">
        <v>13429</v>
      </c>
      <c r="R68" s="1804">
        <v>13475</v>
      </c>
      <c r="S68" s="7"/>
    </row>
    <row r="69" spans="11:20">
      <c r="K69" s="1238" t="s">
        <v>6</v>
      </c>
      <c r="L69" s="1804">
        <v>32945</v>
      </c>
      <c r="M69" s="1804">
        <v>33938</v>
      </c>
      <c r="N69" s="1804">
        <v>34547</v>
      </c>
      <c r="O69" s="1804">
        <v>35536</v>
      </c>
      <c r="P69" s="1804">
        <v>36704</v>
      </c>
      <c r="Q69" s="1804">
        <v>37684</v>
      </c>
      <c r="R69" s="1806">
        <v>38566</v>
      </c>
      <c r="S69" s="7"/>
    </row>
    <row r="70" spans="11:20">
      <c r="K70" s="5" t="s">
        <v>4</v>
      </c>
      <c r="L70" s="1805">
        <f t="shared" ref="L70:Q70" si="1">SUM(L61:L69)</f>
        <v>79661</v>
      </c>
      <c r="M70" s="1805">
        <f t="shared" si="1"/>
        <v>80930</v>
      </c>
      <c r="N70" s="1805">
        <f t="shared" si="1"/>
        <v>81749</v>
      </c>
      <c r="O70" s="1805">
        <f t="shared" si="1"/>
        <v>83280</v>
      </c>
      <c r="P70" s="1805">
        <f t="shared" si="1"/>
        <v>84922</v>
      </c>
      <c r="Q70" s="1805">
        <f t="shared" si="1"/>
        <v>86598</v>
      </c>
      <c r="R70" s="1805">
        <f>SUM(R61:R69)</f>
        <v>87716</v>
      </c>
      <c r="S70" s="7"/>
    </row>
    <row r="71" spans="11:20">
      <c r="S71" s="7"/>
      <c r="T71" s="7"/>
    </row>
    <row r="72" spans="11:20">
      <c r="K72" s="1243"/>
      <c r="S72" s="7"/>
      <c r="T72" s="7"/>
    </row>
    <row r="73" spans="11:20">
      <c r="S73" s="7"/>
      <c r="T73" s="7"/>
    </row>
    <row r="74" spans="11:20">
      <c r="S74" s="7"/>
      <c r="T74" s="7"/>
    </row>
    <row r="75" spans="11:20">
      <c r="S75" s="7"/>
      <c r="T75" s="7"/>
    </row>
    <row r="76" spans="11:20">
      <c r="S76" s="7"/>
      <c r="T76" s="7"/>
    </row>
    <row r="77" spans="11:20">
      <c r="S77" s="7"/>
      <c r="T77" s="7"/>
    </row>
    <row r="78" spans="11:20">
      <c r="S78" s="7"/>
      <c r="T78" s="7"/>
    </row>
    <row r="79" spans="11:20" ht="14">
      <c r="K79" s="150"/>
      <c r="S79" s="7"/>
      <c r="T79" s="7"/>
    </row>
    <row r="80" spans="11:20">
      <c r="L80" s="1243"/>
      <c r="S80" s="7"/>
      <c r="T80" s="7"/>
    </row>
    <row r="81" spans="19:20">
      <c r="S81" s="7"/>
      <c r="T81" s="7"/>
    </row>
    <row r="82" spans="19:20">
      <c r="S82" s="7"/>
      <c r="T82" s="7"/>
    </row>
    <row r="83" spans="19:20">
      <c r="S83" s="7"/>
      <c r="T83" s="7"/>
    </row>
    <row r="84" spans="19:20">
      <c r="S84" s="7"/>
      <c r="T84" s="7"/>
    </row>
    <row r="85" spans="19:20">
      <c r="S85" s="7"/>
      <c r="T85" s="7"/>
    </row>
    <row r="86" spans="19:20">
      <c r="S86" s="7"/>
      <c r="T86" s="7"/>
    </row>
    <row r="87" spans="19:20">
      <c r="S87" s="7"/>
      <c r="T87" s="7"/>
    </row>
    <row r="88" spans="19:20">
      <c r="S88" s="7"/>
      <c r="T88" s="7"/>
    </row>
    <row r="89" spans="19:20">
      <c r="S89" s="7"/>
      <c r="T89" s="7"/>
    </row>
    <row r="90" spans="19:20">
      <c r="S90" s="7"/>
      <c r="T90" s="7"/>
    </row>
    <row r="91" spans="19:20">
      <c r="S91" s="7"/>
      <c r="T91" s="7"/>
    </row>
    <row r="92" spans="19:20">
      <c r="S92" s="7"/>
      <c r="T92" s="7"/>
    </row>
    <row r="93" spans="19:20">
      <c r="S93" s="7"/>
      <c r="T93" s="7"/>
    </row>
    <row r="94" spans="19:20">
      <c r="S94" s="7"/>
      <c r="T94" s="7"/>
    </row>
    <row r="95" spans="19:20">
      <c r="S95" s="7"/>
      <c r="T95" s="7"/>
    </row>
    <row r="96" spans="19:20">
      <c r="S96" s="7"/>
      <c r="T96" s="7"/>
    </row>
    <row r="97" spans="1:20">
      <c r="S97" s="7"/>
      <c r="T97" s="7"/>
    </row>
    <row r="98" spans="1:20">
      <c r="S98" s="7"/>
      <c r="T98" s="7"/>
    </row>
    <row r="99" spans="1:20">
      <c r="S99" s="7"/>
      <c r="T99" s="7"/>
    </row>
    <row r="100" spans="1:20">
      <c r="S100" s="7"/>
      <c r="T100" s="7"/>
    </row>
    <row r="101" spans="1:20">
      <c r="S101" s="7"/>
      <c r="T101" s="7"/>
    </row>
    <row r="102" spans="1:20">
      <c r="S102" s="7"/>
      <c r="T102" s="7"/>
    </row>
    <row r="103" spans="1:20">
      <c r="S103" s="7"/>
      <c r="T103" s="7"/>
    </row>
    <row r="104" spans="1:20">
      <c r="S104" s="7"/>
      <c r="T104" s="7"/>
    </row>
    <row r="105" spans="1:20">
      <c r="S105" s="7"/>
      <c r="T105" s="7"/>
    </row>
    <row r="106" spans="1:20">
      <c r="S106" s="7"/>
      <c r="T106" s="7"/>
    </row>
    <row r="107" spans="1:20">
      <c r="S107" s="7"/>
      <c r="T107" s="7"/>
    </row>
    <row r="108" spans="1:20">
      <c r="S108" s="7"/>
      <c r="T108" s="7"/>
    </row>
    <row r="109" spans="1:20">
      <c r="S109" s="7"/>
      <c r="T109" s="7"/>
    </row>
    <row r="110" spans="1:20">
      <c r="S110" s="7"/>
      <c r="T110" s="7"/>
    </row>
    <row r="111" spans="1:20">
      <c r="S111" s="7"/>
      <c r="T111" s="7"/>
    </row>
    <row r="112" spans="1:20">
      <c r="A112" s="1"/>
      <c r="B112" s="1"/>
      <c r="C112" s="1"/>
      <c r="D112" s="1"/>
      <c r="E112" s="1917" t="s">
        <v>1026</v>
      </c>
      <c r="F112" s="1917"/>
      <c r="G112" s="1917"/>
      <c r="H112" s="1917"/>
      <c r="I112" s="1917"/>
      <c r="S112" s="7"/>
      <c r="T112" s="7"/>
    </row>
    <row r="113" spans="1:20">
      <c r="A113" s="1"/>
      <c r="B113" s="1"/>
      <c r="C113" s="1"/>
      <c r="D113" s="1"/>
      <c r="E113" s="837"/>
      <c r="F113" s="837"/>
      <c r="G113" s="837"/>
      <c r="H113" s="837"/>
      <c r="I113" s="837"/>
      <c r="S113" s="7"/>
      <c r="T113" s="7"/>
    </row>
    <row r="114" spans="1:20">
      <c r="A114" s="1937" t="s">
        <v>831</v>
      </c>
      <c r="B114" s="1937"/>
      <c r="C114" s="1937"/>
      <c r="D114" s="1937"/>
      <c r="E114" s="1937"/>
      <c r="F114" s="1937"/>
      <c r="G114" s="1937"/>
      <c r="H114" s="1937"/>
      <c r="I114" s="1937"/>
    </row>
    <row r="115" spans="1:20">
      <c r="A115" s="1938"/>
      <c r="B115" s="1938"/>
      <c r="C115" s="1938"/>
      <c r="D115" s="1938"/>
      <c r="E115" s="1938"/>
      <c r="F115" s="1938"/>
      <c r="G115" s="1938"/>
      <c r="H115" s="1938"/>
      <c r="I115" s="1938"/>
    </row>
    <row r="116" spans="1:20">
      <c r="A116" s="1563"/>
      <c r="B116" s="1563"/>
      <c r="C116" s="1563"/>
      <c r="D116" s="1563"/>
      <c r="E116" s="1563"/>
      <c r="F116" s="1563"/>
      <c r="G116" s="1563"/>
      <c r="H116" s="1563"/>
      <c r="I116" s="1563"/>
    </row>
    <row r="117" spans="1:20">
      <c r="A117" s="1926"/>
      <c r="B117" s="1926"/>
      <c r="C117" s="1926"/>
      <c r="D117" s="1926"/>
      <c r="E117" s="1926"/>
      <c r="F117" s="1926"/>
      <c r="G117" s="1926"/>
      <c r="H117" s="1926"/>
      <c r="I117" s="1926"/>
    </row>
    <row r="118" spans="1:20">
      <c r="A118" s="1926"/>
      <c r="B118" s="1926"/>
      <c r="C118" s="1926"/>
      <c r="D118" s="1926"/>
      <c r="E118" s="1926"/>
      <c r="F118" s="1926"/>
      <c r="G118" s="1926"/>
      <c r="H118" s="1926"/>
      <c r="I118" s="1926"/>
    </row>
  </sheetData>
  <mergeCells count="6">
    <mergeCell ref="A117:I117"/>
    <mergeCell ref="A118:I118"/>
    <mergeCell ref="E57:I57"/>
    <mergeCell ref="E112:I112"/>
    <mergeCell ref="A114:I114"/>
    <mergeCell ref="A115:I11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rowBreaks count="1" manualBreakCount="1">
    <brk id="58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view="pageBreakPreview" topLeftCell="G1" zoomScaleNormal="100" zoomScaleSheetLayoutView="100" workbookViewId="0">
      <selection activeCell="T46" sqref="T46"/>
    </sheetView>
  </sheetViews>
  <sheetFormatPr defaultRowHeight="13"/>
  <cols>
    <col min="1" max="1" width="1.6328125" customWidth="1"/>
    <col min="2" max="2" width="6.6328125" customWidth="1"/>
    <col min="3" max="3" width="10.26953125" customWidth="1"/>
    <col min="4" max="12" width="8.08984375" customWidth="1"/>
    <col min="13" max="13" width="1.08984375" customWidth="1"/>
    <col min="14" max="14" width="1.6328125" customWidth="1"/>
    <col min="15" max="15" width="6.6328125" customWidth="1"/>
    <col min="16" max="16" width="10.26953125" customWidth="1"/>
    <col min="17" max="23" width="9.36328125" customWidth="1"/>
    <col min="24" max="24" width="2.6328125" customWidth="1"/>
    <col min="25" max="25" width="9.6328125" customWidth="1"/>
    <col min="26" max="26" width="21.26953125" customWidth="1"/>
  </cols>
  <sheetData>
    <row r="1" ht="20.149999999999999" customHeight="1"/>
    <row r="2" ht="20.149999999999999" customHeight="1"/>
    <row r="3" ht="16.5" customHeight="1"/>
    <row r="38" spans="1:27" ht="12.75" customHeight="1"/>
    <row r="39" spans="1:27" ht="27" customHeight="1">
      <c r="B39" s="1940" t="s">
        <v>48</v>
      </c>
      <c r="C39" s="1941"/>
      <c r="D39" s="15" t="s">
        <v>907</v>
      </c>
      <c r="E39" s="15" t="s">
        <v>908</v>
      </c>
      <c r="F39" s="15" t="s">
        <v>31</v>
      </c>
      <c r="G39" s="15" t="s">
        <v>32</v>
      </c>
      <c r="H39" s="15" t="s">
        <v>33</v>
      </c>
      <c r="I39" s="15" t="s">
        <v>34</v>
      </c>
      <c r="J39" s="15" t="s">
        <v>35</v>
      </c>
      <c r="K39" s="15" t="s">
        <v>169</v>
      </c>
      <c r="L39" s="15" t="s">
        <v>909</v>
      </c>
      <c r="O39" s="1940" t="s">
        <v>48</v>
      </c>
      <c r="P39" s="1941"/>
      <c r="Q39" s="15" t="s">
        <v>70</v>
      </c>
      <c r="R39" s="15" t="s">
        <v>159</v>
      </c>
      <c r="S39" s="15" t="s">
        <v>170</v>
      </c>
      <c r="T39" s="15" t="s">
        <v>671</v>
      </c>
      <c r="U39" s="15" t="s">
        <v>744</v>
      </c>
      <c r="V39" s="15" t="s">
        <v>824</v>
      </c>
      <c r="W39" s="15" t="s">
        <v>834</v>
      </c>
      <c r="Z39" t="s">
        <v>768</v>
      </c>
      <c r="AA39" t="s">
        <v>802</v>
      </c>
    </row>
    <row r="40" spans="1:27" ht="27" customHeight="1">
      <c r="B40" s="1940" t="s">
        <v>51</v>
      </c>
      <c r="C40" s="1941"/>
      <c r="D40" s="149">
        <v>0.24316295542371058</v>
      </c>
      <c r="E40" s="149">
        <v>0.22591417853548446</v>
      </c>
      <c r="F40" s="149">
        <v>0.19272465993702406</v>
      </c>
      <c r="G40" s="149">
        <v>0.17400861051063599</v>
      </c>
      <c r="H40" s="149">
        <v>0.16257851201848822</v>
      </c>
      <c r="I40" s="149">
        <v>0.14961296237028679</v>
      </c>
      <c r="J40" s="149">
        <v>0.14579535610461253</v>
      </c>
      <c r="K40" s="149">
        <v>0.14508102523010744</v>
      </c>
      <c r="L40" s="149">
        <f t="shared" ref="L40" si="0">L45/L$48</f>
        <v>0.14017334221192213</v>
      </c>
      <c r="O40" s="1940" t="s">
        <v>52</v>
      </c>
      <c r="P40" s="1941"/>
      <c r="Q40" s="149">
        <f>ROUNDUP(Q45/Q$48,3)</f>
        <v>0.151</v>
      </c>
      <c r="R40" s="149">
        <f>R45/R$48</f>
        <v>0.15058752277901249</v>
      </c>
      <c r="S40" s="149">
        <f t="shared" ref="R40:W42" si="1">S45/S$48</f>
        <v>0.14965945978060677</v>
      </c>
      <c r="T40" s="149">
        <f t="shared" si="1"/>
        <v>0.14805496419585834</v>
      </c>
      <c r="U40" s="149">
        <f t="shared" si="1"/>
        <v>0.14621063991195735</v>
      </c>
      <c r="V40" s="149">
        <f t="shared" si="1"/>
        <v>0.14463693523996499</v>
      </c>
      <c r="W40" s="149">
        <f t="shared" si="1"/>
        <v>0.14376961300530774</v>
      </c>
      <c r="Z40" t="s">
        <v>779</v>
      </c>
    </row>
    <row r="41" spans="1:27" ht="39.65" customHeight="1">
      <c r="B41" s="1940" t="s">
        <v>41</v>
      </c>
      <c r="C41" s="1941"/>
      <c r="D41" s="149">
        <v>0.63956673203750136</v>
      </c>
      <c r="E41" s="149">
        <v>0.64935649150629782</v>
      </c>
      <c r="F41" s="149">
        <v>0.67231383709380876</v>
      </c>
      <c r="G41" s="149">
        <v>0.68712722604709742</v>
      </c>
      <c r="H41" s="149">
        <v>0.68526548216962024</v>
      </c>
      <c r="I41" s="149">
        <v>0.6863774688227221</v>
      </c>
      <c r="J41" s="149">
        <v>0.66500000000000004</v>
      </c>
      <c r="K41" s="149">
        <v>0.63240798338376547</v>
      </c>
      <c r="L41" s="149">
        <f>L46/L$48</f>
        <v>0.62002086817917268</v>
      </c>
      <c r="O41" s="1940" t="s">
        <v>41</v>
      </c>
      <c r="P41" s="1941"/>
      <c r="Q41" s="149">
        <f>Q46/Q$48</f>
        <v>0.62481674937830534</v>
      </c>
      <c r="R41" s="149">
        <f t="shared" si="1"/>
        <v>0.61941069275235361</v>
      </c>
      <c r="S41" s="149">
        <f t="shared" si="1"/>
        <v>0.61589979853845866</v>
      </c>
      <c r="T41" s="149">
        <f t="shared" si="1"/>
        <v>0.61453562135776185</v>
      </c>
      <c r="U41" s="149">
        <f t="shared" si="1"/>
        <v>0.61368614503531327</v>
      </c>
      <c r="V41" s="149">
        <f t="shared" si="1"/>
        <v>0.61406627225214228</v>
      </c>
      <c r="W41" s="149">
        <f t="shared" si="1"/>
        <v>0.61216919177219542</v>
      </c>
      <c r="Z41" t="s">
        <v>803</v>
      </c>
      <c r="AA41">
        <v>7937</v>
      </c>
    </row>
    <row r="42" spans="1:27" ht="27" customHeight="1">
      <c r="B42" s="1940" t="s">
        <v>40</v>
      </c>
      <c r="C42" s="1941"/>
      <c r="D42" s="149">
        <v>0.11727031253878807</v>
      </c>
      <c r="E42" s="149">
        <v>0.1247293299582177</v>
      </c>
      <c r="F42" s="149">
        <v>0.13496150296916715</v>
      </c>
      <c r="G42" s="149">
        <v>0.1388641634422666</v>
      </c>
      <c r="H42" s="149">
        <v>0.15215600581189151</v>
      </c>
      <c r="I42" s="149">
        <v>0.16400956880699108</v>
      </c>
      <c r="J42" s="149">
        <v>0.18852472085076077</v>
      </c>
      <c r="K42" s="149">
        <v>0.22251099138612712</v>
      </c>
      <c r="L42" s="149">
        <f>L47/L$48</f>
        <v>0.23980578960890517</v>
      </c>
      <c r="O42" s="1940" t="s">
        <v>40</v>
      </c>
      <c r="P42" s="1941"/>
      <c r="Q42" s="149">
        <f>Q47/Q$48</f>
        <v>0.22432047954651579</v>
      </c>
      <c r="R42" s="149">
        <f t="shared" si="1"/>
        <v>0.2300017844686339</v>
      </c>
      <c r="S42" s="149">
        <f t="shared" si="1"/>
        <v>0.23444074168093462</v>
      </c>
      <c r="T42" s="149">
        <f t="shared" si="1"/>
        <v>0.23740941444637981</v>
      </c>
      <c r="U42" s="149">
        <f t="shared" si="1"/>
        <v>0.24010321505272944</v>
      </c>
      <c r="V42" s="149">
        <f t="shared" si="1"/>
        <v>0.24129679250789271</v>
      </c>
      <c r="W42" s="149">
        <f t="shared" si="1"/>
        <v>0.24406119522249681</v>
      </c>
      <c r="Z42" t="s">
        <v>804</v>
      </c>
      <c r="AA42">
        <v>9345</v>
      </c>
    </row>
    <row r="43" spans="1:27" ht="17.25" customHeight="1">
      <c r="B43" s="1244"/>
      <c r="C43" s="1244"/>
      <c r="D43" s="1245"/>
      <c r="E43" s="1245"/>
      <c r="F43" s="1245"/>
      <c r="G43" s="1245"/>
      <c r="H43" s="1245"/>
      <c r="I43" s="1245"/>
      <c r="J43" s="1245"/>
      <c r="K43" s="1245"/>
      <c r="L43" s="1245"/>
      <c r="O43" s="1244"/>
      <c r="P43" s="1244"/>
      <c r="Q43" s="1245"/>
      <c r="R43" s="1245"/>
      <c r="S43" s="1245"/>
      <c r="T43" s="1245"/>
      <c r="U43" s="1245"/>
      <c r="V43" s="1245"/>
      <c r="W43" s="1245"/>
      <c r="Z43" t="s">
        <v>782</v>
      </c>
      <c r="AA43">
        <v>9452</v>
      </c>
    </row>
    <row r="44" spans="1:27" ht="27" customHeight="1">
      <c r="B44" s="1940" t="s">
        <v>49</v>
      </c>
      <c r="C44" s="1941"/>
      <c r="D44" s="15" t="s">
        <v>907</v>
      </c>
      <c r="E44" s="15" t="s">
        <v>908</v>
      </c>
      <c r="F44" s="15" t="s">
        <v>31</v>
      </c>
      <c r="G44" s="15" t="s">
        <v>32</v>
      </c>
      <c r="H44" s="15" t="s">
        <v>33</v>
      </c>
      <c r="I44" s="15" t="s">
        <v>34</v>
      </c>
      <c r="J44" s="15" t="s">
        <v>35</v>
      </c>
      <c r="K44" s="15" t="s">
        <v>169</v>
      </c>
      <c r="L44" s="15" t="s">
        <v>909</v>
      </c>
      <c r="O44" s="1940" t="s">
        <v>49</v>
      </c>
      <c r="P44" s="1941"/>
      <c r="Q44" s="15" t="s">
        <v>70</v>
      </c>
      <c r="R44" s="15" t="s">
        <v>159</v>
      </c>
      <c r="S44" s="15" t="s">
        <v>170</v>
      </c>
      <c r="T44" s="15" t="s">
        <v>671</v>
      </c>
      <c r="U44" s="15" t="s">
        <v>744</v>
      </c>
      <c r="V44" s="15" t="s">
        <v>824</v>
      </c>
      <c r="W44" s="15" t="s">
        <v>834</v>
      </c>
      <c r="Z44" t="s">
        <v>52</v>
      </c>
      <c r="AA44">
        <v>26734</v>
      </c>
    </row>
    <row r="45" spans="1:27" ht="27" customHeight="1">
      <c r="A45" s="7"/>
      <c r="B45" s="1942" t="s">
        <v>53</v>
      </c>
      <c r="C45" s="1942"/>
      <c r="D45" s="1246">
        <v>29386</v>
      </c>
      <c r="E45" s="1246">
        <v>29630</v>
      </c>
      <c r="F45" s="1246">
        <v>27359</v>
      </c>
      <c r="G45" s="1246">
        <v>28737</v>
      </c>
      <c r="H45" s="1246">
        <v>28421</v>
      </c>
      <c r="I45" s="1246">
        <v>27581</v>
      </c>
      <c r="J45" s="1246">
        <v>27433</v>
      </c>
      <c r="K45" s="161">
        <v>27521</v>
      </c>
      <c r="L45" s="161">
        <v>26734</v>
      </c>
      <c r="M45" s="7"/>
      <c r="N45" s="7"/>
      <c r="O45" s="1942" t="s">
        <v>53</v>
      </c>
      <c r="P45" s="1942"/>
      <c r="Q45" s="1247">
        <v>27785</v>
      </c>
      <c r="R45" s="1247">
        <v>27848</v>
      </c>
      <c r="S45" s="1247">
        <v>27709</v>
      </c>
      <c r="T45" s="1247">
        <v>27540</v>
      </c>
      <c r="U45" s="1247">
        <v>27368</v>
      </c>
      <c r="V45" s="1247">
        <v>27259</v>
      </c>
      <c r="W45" s="1247">
        <v>27168</v>
      </c>
      <c r="Z45" t="s">
        <v>783</v>
      </c>
      <c r="AA45">
        <v>11019</v>
      </c>
    </row>
    <row r="46" spans="1:27" ht="27" customHeight="1">
      <c r="A46" s="7"/>
      <c r="B46" s="1942" t="s">
        <v>15</v>
      </c>
      <c r="C46" s="1942"/>
      <c r="D46" s="1246">
        <v>77291</v>
      </c>
      <c r="E46" s="1246">
        <v>85167</v>
      </c>
      <c r="F46" s="1246">
        <v>95441</v>
      </c>
      <c r="G46" s="1246">
        <v>113477</v>
      </c>
      <c r="H46" s="1246">
        <v>119794</v>
      </c>
      <c r="I46" s="1246">
        <v>126533</v>
      </c>
      <c r="J46" s="1246">
        <v>125255</v>
      </c>
      <c r="K46" s="161">
        <v>119964</v>
      </c>
      <c r="L46" s="161">
        <v>118251</v>
      </c>
      <c r="M46" s="7"/>
      <c r="N46" s="7"/>
      <c r="O46" s="1942" t="s">
        <v>15</v>
      </c>
      <c r="P46" s="1942"/>
      <c r="Q46" s="1247">
        <v>115075</v>
      </c>
      <c r="R46" s="1247">
        <v>114547</v>
      </c>
      <c r="S46" s="1247">
        <v>114032</v>
      </c>
      <c r="T46" s="1247">
        <v>114311</v>
      </c>
      <c r="U46" s="1247">
        <v>114871</v>
      </c>
      <c r="V46" s="1247">
        <v>115730</v>
      </c>
      <c r="W46" s="1247">
        <v>115681</v>
      </c>
      <c r="Z46" t="s">
        <v>784</v>
      </c>
      <c r="AA46">
        <v>14534</v>
      </c>
    </row>
    <row r="47" spans="1:27" ht="27" customHeight="1">
      <c r="A47" s="7"/>
      <c r="B47" s="1942" t="s">
        <v>14</v>
      </c>
      <c r="C47" s="1942"/>
      <c r="D47" s="1807">
        <v>14172</v>
      </c>
      <c r="E47" s="1807">
        <v>16359</v>
      </c>
      <c r="F47" s="1807">
        <v>19159</v>
      </c>
      <c r="G47" s="1807">
        <v>22933</v>
      </c>
      <c r="H47" s="1807">
        <v>26599</v>
      </c>
      <c r="I47" s="1807">
        <v>30235</v>
      </c>
      <c r="J47" s="1807">
        <v>35473</v>
      </c>
      <c r="K47" s="1808">
        <v>42209</v>
      </c>
      <c r="L47" s="1808">
        <v>45736</v>
      </c>
      <c r="M47" s="7"/>
      <c r="N47" s="7"/>
      <c r="O47" s="1942" t="s">
        <v>14</v>
      </c>
      <c r="P47" s="1942"/>
      <c r="Q47" s="1247">
        <v>41314</v>
      </c>
      <c r="R47" s="1247">
        <v>42534</v>
      </c>
      <c r="S47" s="1247">
        <v>43406</v>
      </c>
      <c r="T47" s="1247">
        <v>44161</v>
      </c>
      <c r="U47" s="1247">
        <v>44943</v>
      </c>
      <c r="V47" s="1247">
        <v>45476</v>
      </c>
      <c r="W47" s="1247">
        <v>46120</v>
      </c>
      <c r="Z47" s="150" t="s">
        <v>785</v>
      </c>
      <c r="AA47">
        <v>10188</v>
      </c>
    </row>
    <row r="48" spans="1:27" ht="27" customHeight="1">
      <c r="A48" s="7"/>
      <c r="B48" s="1943" t="s">
        <v>4</v>
      </c>
      <c r="C48" s="1943"/>
      <c r="D48" s="1808">
        <f>SUM(D45:D47)</f>
        <v>120849</v>
      </c>
      <c r="E48" s="1808">
        <f t="shared" ref="E48:L48" si="2">SUM(E45:E47)</f>
        <v>131156</v>
      </c>
      <c r="F48" s="1808">
        <f t="shared" si="2"/>
        <v>141959</v>
      </c>
      <c r="G48" s="1808">
        <f t="shared" si="2"/>
        <v>165147</v>
      </c>
      <c r="H48" s="1808">
        <f t="shared" si="2"/>
        <v>174814</v>
      </c>
      <c r="I48" s="1808">
        <f t="shared" si="2"/>
        <v>184349</v>
      </c>
      <c r="J48" s="1808">
        <f t="shared" si="2"/>
        <v>188161</v>
      </c>
      <c r="K48" s="1808">
        <f>SUM(K45:K47)</f>
        <v>189694</v>
      </c>
      <c r="L48" s="1808">
        <f t="shared" si="2"/>
        <v>190721</v>
      </c>
      <c r="M48" s="7"/>
      <c r="N48" s="7"/>
      <c r="O48" s="1943" t="s">
        <v>4</v>
      </c>
      <c r="P48" s="1943"/>
      <c r="Q48" s="1809">
        <f>SUM(Q45:Q47)</f>
        <v>184174</v>
      </c>
      <c r="R48" s="1809">
        <f t="shared" ref="R48:W48" si="3">SUM(R45:R47)</f>
        <v>184929</v>
      </c>
      <c r="S48" s="1809">
        <f t="shared" si="3"/>
        <v>185147</v>
      </c>
      <c r="T48" s="1809">
        <f t="shared" si="3"/>
        <v>186012</v>
      </c>
      <c r="U48" s="1809">
        <f t="shared" si="3"/>
        <v>187182</v>
      </c>
      <c r="V48" s="1809">
        <f t="shared" si="3"/>
        <v>188465</v>
      </c>
      <c r="W48" s="1809">
        <f t="shared" si="3"/>
        <v>188969</v>
      </c>
      <c r="Z48" t="s">
        <v>786</v>
      </c>
      <c r="AA48">
        <v>10753</v>
      </c>
    </row>
    <row r="49" spans="1:27" ht="17.25" customHeight="1">
      <c r="F49" s="1444"/>
      <c r="G49" s="1444"/>
      <c r="H49" s="1444"/>
      <c r="I49" s="1444"/>
      <c r="J49" s="1444"/>
      <c r="K49" s="1444"/>
      <c r="L49" s="1445" t="s">
        <v>1027</v>
      </c>
      <c r="M49" s="17"/>
      <c r="N49" s="17"/>
      <c r="O49" s="17"/>
      <c r="P49" s="17"/>
      <c r="Q49" s="17"/>
      <c r="R49" s="17"/>
      <c r="S49" s="264"/>
      <c r="T49" s="264"/>
      <c r="U49" s="264"/>
      <c r="V49" s="264"/>
      <c r="W49" s="1446" t="s">
        <v>1028</v>
      </c>
      <c r="Z49" t="s">
        <v>787</v>
      </c>
      <c r="AA49">
        <v>11576</v>
      </c>
    </row>
    <row r="50" spans="1:27">
      <c r="A50" s="845"/>
      <c r="B50" s="1279" t="s">
        <v>164</v>
      </c>
      <c r="C50" s="1279"/>
      <c r="D50" s="1279"/>
      <c r="E50" s="1279"/>
      <c r="F50" s="1279"/>
      <c r="G50" s="1279"/>
      <c r="H50" s="1279"/>
      <c r="I50" s="844"/>
      <c r="J50" s="844"/>
      <c r="K50" s="844"/>
      <c r="L50" s="844"/>
      <c r="M50" s="17"/>
      <c r="N50" s="17"/>
      <c r="O50" s="1937" t="s">
        <v>830</v>
      </c>
      <c r="P50" s="1937"/>
      <c r="Q50" s="1937"/>
      <c r="R50" s="1937"/>
      <c r="S50" s="1937"/>
      <c r="T50" s="1937"/>
      <c r="U50" s="1937"/>
      <c r="V50" s="1937"/>
      <c r="W50" s="1937"/>
      <c r="Z50" t="s">
        <v>788</v>
      </c>
      <c r="AA50">
        <v>12729</v>
      </c>
    </row>
    <row r="51" spans="1:27">
      <c r="A51" s="845"/>
      <c r="B51" s="845"/>
      <c r="C51" s="845"/>
      <c r="D51" s="845"/>
      <c r="E51" s="845"/>
      <c r="F51" s="845"/>
      <c r="G51" s="845"/>
      <c r="H51" s="844"/>
      <c r="I51" s="844"/>
      <c r="J51" s="844"/>
      <c r="K51" s="844"/>
      <c r="L51" s="844"/>
      <c r="M51" s="17"/>
      <c r="N51" s="17"/>
      <c r="O51" s="1938"/>
      <c r="P51" s="1938"/>
      <c r="Q51" s="1938"/>
      <c r="R51" s="1938"/>
      <c r="S51" s="1938"/>
      <c r="T51" s="1938"/>
      <c r="U51" s="1938"/>
      <c r="V51" s="1938"/>
      <c r="W51" s="1938"/>
      <c r="Z51" t="s">
        <v>789</v>
      </c>
      <c r="AA51">
        <v>14475</v>
      </c>
    </row>
    <row r="52" spans="1:27">
      <c r="Z52" t="s">
        <v>790</v>
      </c>
      <c r="AA52">
        <v>11988</v>
      </c>
    </row>
    <row r="53" spans="1:27">
      <c r="Z53" t="s">
        <v>791</v>
      </c>
      <c r="AA53">
        <v>10857</v>
      </c>
    </row>
    <row r="54" spans="1:27">
      <c r="Z54" t="s">
        <v>792</v>
      </c>
      <c r="AA54">
        <v>10132</v>
      </c>
    </row>
    <row r="55" spans="1:27">
      <c r="Z55" t="s">
        <v>41</v>
      </c>
      <c r="AA55">
        <v>118251</v>
      </c>
    </row>
    <row r="56" spans="1:27">
      <c r="Z56" t="s">
        <v>793</v>
      </c>
      <c r="AA56">
        <v>10648</v>
      </c>
    </row>
    <row r="57" spans="1:27">
      <c r="Z57" t="s">
        <v>794</v>
      </c>
      <c r="AA57">
        <v>12388</v>
      </c>
    </row>
    <row r="58" spans="1:27">
      <c r="Z58" t="s">
        <v>795</v>
      </c>
      <c r="AA58">
        <v>9096</v>
      </c>
    </row>
    <row r="59" spans="1:27">
      <c r="Z59" t="s">
        <v>796</v>
      </c>
      <c r="AA59">
        <v>5976</v>
      </c>
    </row>
    <row r="60" spans="1:27">
      <c r="Z60" t="s">
        <v>797</v>
      </c>
      <c r="AA60">
        <v>4400</v>
      </c>
    </row>
    <row r="61" spans="1:27">
      <c r="Z61" t="s">
        <v>798</v>
      </c>
      <c r="AA61">
        <v>3228</v>
      </c>
    </row>
    <row r="62" spans="1:27">
      <c r="Z62" t="s">
        <v>14</v>
      </c>
      <c r="AA62">
        <v>45736</v>
      </c>
    </row>
  </sheetData>
  <mergeCells count="20">
    <mergeCell ref="O50:W50"/>
    <mergeCell ref="O51:W51"/>
    <mergeCell ref="B46:C46"/>
    <mergeCell ref="O46:P46"/>
    <mergeCell ref="B47:C47"/>
    <mergeCell ref="O47:P47"/>
    <mergeCell ref="B48:C48"/>
    <mergeCell ref="O48:P48"/>
    <mergeCell ref="B42:C42"/>
    <mergeCell ref="O42:P42"/>
    <mergeCell ref="B44:C44"/>
    <mergeCell ref="O44:P44"/>
    <mergeCell ref="B45:C45"/>
    <mergeCell ref="O45:P45"/>
    <mergeCell ref="B39:C39"/>
    <mergeCell ref="O39:P39"/>
    <mergeCell ref="B40:C40"/>
    <mergeCell ref="O40:P40"/>
    <mergeCell ref="B41:C41"/>
    <mergeCell ref="O41:P41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scale="98" orientation="portrait" r:id="rId1"/>
  <colBreaks count="1" manualBreakCount="1">
    <brk id="13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32</vt:i4>
      </vt:variant>
    </vt:vector>
  </HeadingPairs>
  <TitlesOfParts>
    <vt:vector size="64" baseType="lpstr">
      <vt:lpstr>図表紙</vt:lpstr>
      <vt:lpstr>目次</vt:lpstr>
      <vt:lpstr>１人口分布</vt:lpstr>
      <vt:lpstr>図表1人口構成比 (back)</vt:lpstr>
      <vt:lpstr>２人口分布（町別</vt:lpstr>
      <vt:lpstr>２人口分布（町別2</vt:lpstr>
      <vt:lpstr>3,4地区別人口</vt:lpstr>
      <vt:lpstr>5,6地区別世帯</vt:lpstr>
      <vt:lpstr>7,8人口構成</vt:lpstr>
      <vt:lpstr>9地区別構成</vt:lpstr>
      <vt:lpstr>1０,1１就業人</vt:lpstr>
      <vt:lpstr>1２,1３住宅</vt:lpstr>
      <vt:lpstr>1４,1５農業</vt:lpstr>
      <vt:lpstr>1６,1７事業所</vt:lpstr>
      <vt:lpstr>1８商業</vt:lpstr>
      <vt:lpstr>１９工業</vt:lpstr>
      <vt:lpstr>2０JR</vt:lpstr>
      <vt:lpstr>2１,2２車種、IC</vt:lpstr>
      <vt:lpstr>2３,2４上水下水</vt:lpstr>
      <vt:lpstr>2５,2６建設</vt:lpstr>
      <vt:lpstr>2７,2８健診</vt:lpstr>
      <vt:lpstr>２９,3０乳幼児</vt:lpstr>
      <vt:lpstr>3１,3２後期高齢、介護</vt:lpstr>
      <vt:lpstr>3３、３４保育</vt:lpstr>
      <vt:lpstr>3５,3６幼稚園、小学校</vt:lpstr>
      <vt:lpstr>3７,3８中学校、高校</vt:lpstr>
      <vt:lpstr>3９大学</vt:lpstr>
      <vt:lpstr>４０,４１図書館、美術館</vt:lpstr>
      <vt:lpstr>4２,4３求人、産業別</vt:lpstr>
      <vt:lpstr>4４,4５犯罪、事故</vt:lpstr>
      <vt:lpstr>4６,4７歳入、歳出</vt:lpstr>
      <vt:lpstr>図表1地区別人口(back)</vt:lpstr>
      <vt:lpstr>'1０,1１就業人'!Print_Area</vt:lpstr>
      <vt:lpstr>'1２,1３住宅'!Print_Area</vt:lpstr>
      <vt:lpstr>'1４,1５農業'!Print_Area</vt:lpstr>
      <vt:lpstr>'1６,1７事業所'!Print_Area</vt:lpstr>
      <vt:lpstr>'1８商業'!Print_Area</vt:lpstr>
      <vt:lpstr>'１９工業'!Print_Area</vt:lpstr>
      <vt:lpstr>'１人口分布'!Print_Area</vt:lpstr>
      <vt:lpstr>'2０JR'!Print_Area</vt:lpstr>
      <vt:lpstr>'2１,2２車種、IC'!Print_Area</vt:lpstr>
      <vt:lpstr>'2３,2４上水下水'!Print_Area</vt:lpstr>
      <vt:lpstr>'2５,2６建設'!Print_Area</vt:lpstr>
      <vt:lpstr>'2７,2８健診'!Print_Area</vt:lpstr>
      <vt:lpstr>'２９,3０乳幼児'!Print_Area</vt:lpstr>
      <vt:lpstr>'２人口分布（町別'!Print_Area</vt:lpstr>
      <vt:lpstr>'２人口分布（町別2'!Print_Area</vt:lpstr>
      <vt:lpstr>'3,4地区別人口'!Print_Area</vt:lpstr>
      <vt:lpstr>'3１,3２後期高齢、介護'!Print_Area</vt:lpstr>
      <vt:lpstr>'3３、３４保育'!Print_Area</vt:lpstr>
      <vt:lpstr>'3５,3６幼稚園、小学校'!Print_Area</vt:lpstr>
      <vt:lpstr>'3７,3８中学校、高校'!Print_Area</vt:lpstr>
      <vt:lpstr>'3９大学'!Print_Area</vt:lpstr>
      <vt:lpstr>'４０,４１図書館、美術館'!Print_Area</vt:lpstr>
      <vt:lpstr>'4２,4３求人、産業別'!Print_Area</vt:lpstr>
      <vt:lpstr>'4４,4５犯罪、事故'!Print_Area</vt:lpstr>
      <vt:lpstr>'4６,4７歳入、歳出'!Print_Area</vt:lpstr>
      <vt:lpstr>'5,6地区別世帯'!Print_Area</vt:lpstr>
      <vt:lpstr>'7,8人口構成'!Print_Area</vt:lpstr>
      <vt:lpstr>'9地区別構成'!Print_Area</vt:lpstr>
      <vt:lpstr>'図表1人口構成比 (back)'!Print_Area</vt:lpstr>
      <vt:lpstr>'図表1地区別人口(back)'!Print_Area</vt:lpstr>
      <vt:lpstr>図表紙!Print_Area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俊治</dc:creator>
  <cp:lastModifiedBy>砂内　勇祐</cp:lastModifiedBy>
  <cp:lastPrinted>2022-03-30T00:24:53Z</cp:lastPrinted>
  <dcterms:created xsi:type="dcterms:W3CDTF">2002-06-21T05:05:19Z</dcterms:created>
  <dcterms:modified xsi:type="dcterms:W3CDTF">2022-03-30T00:26:14Z</dcterms:modified>
</cp:coreProperties>
</file>