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seitoukei\Desktop\"/>
    </mc:Choice>
  </mc:AlternateContent>
  <bookViews>
    <workbookView xWindow="0" yWindow="0" windowWidth="20490" windowHeight="7230"/>
  </bookViews>
  <sheets>
    <sheet name="●表２０" sheetId="1" r:id="rId1"/>
    <sheet name="●表２１" sheetId="2" r:id="rId2"/>
    <sheet name="●表２２" sheetId="3" r:id="rId3"/>
    <sheet name="○表２３" sheetId="4" r:id="rId4"/>
    <sheet name="●表２４" sheetId="5" r:id="rId5"/>
    <sheet name="○表２５(1)，表２６" sheetId="6" r:id="rId6"/>
    <sheet name="○表２５(2)，表２７" sheetId="7" r:id="rId7"/>
    <sheet name="○表２８，表２９" sheetId="8" r:id="rId8"/>
    <sheet name="○表３０" sheetId="9" r:id="rId9"/>
  </sheets>
  <externalReferences>
    <externalReference r:id="rId10"/>
  </externalReferences>
  <definedNames>
    <definedName name="_xlnm.Print_Area" localSheetId="1">●表２１!$A$1:$V$45</definedName>
    <definedName name="_xlnm.Print_Area" localSheetId="3">○表２３!$A$1:$V$103</definedName>
    <definedName name="_xlnm.Print_Area" localSheetId="4">●表２４!$A$1:$V$45</definedName>
    <definedName name="_xlnm.Print_Area" localSheetId="5">'○表２５(1)，表２６'!$A$1:$K$56</definedName>
    <definedName name="_xlnm.Print_Area" localSheetId="6">'○表２５(2)，表２７'!$A$1:$J$53</definedName>
    <definedName name="_xlnm.Print_Area" localSheetId="7">'○表２８，表２９'!$A$1:$P$39</definedName>
    <definedName name="_xlnm.Print_Area" localSheetId="8">○表３０!$A$1:$P$56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9" l="1"/>
  <c r="L15" i="9"/>
  <c r="P15" i="9" s="1"/>
  <c r="P10" i="9" s="1"/>
  <c r="K15" i="9"/>
  <c r="O15" i="9" s="1"/>
  <c r="O10" i="9" s="1"/>
  <c r="F15" i="9"/>
  <c r="H15" i="9" s="1"/>
  <c r="E15" i="9"/>
  <c r="I15" i="9" s="1"/>
  <c r="I10" i="9" s="1"/>
  <c r="P14" i="9"/>
  <c r="O14" i="9"/>
  <c r="N14" i="9"/>
  <c r="M14" i="9"/>
  <c r="J14" i="9"/>
  <c r="I14" i="9"/>
  <c r="H14" i="9"/>
  <c r="G14" i="9"/>
  <c r="P13" i="9"/>
  <c r="O13" i="9"/>
  <c r="N13" i="9"/>
  <c r="M13" i="9"/>
  <c r="J13" i="9"/>
  <c r="I13" i="9"/>
  <c r="H13" i="9"/>
  <c r="G13" i="9"/>
  <c r="P12" i="9"/>
  <c r="O12" i="9"/>
  <c r="N12" i="9"/>
  <c r="M12" i="9"/>
  <c r="J12" i="9"/>
  <c r="I12" i="9"/>
  <c r="H12" i="9"/>
  <c r="G12" i="9"/>
  <c r="P11" i="9"/>
  <c r="O11" i="9"/>
  <c r="N11" i="9"/>
  <c r="M11" i="9"/>
  <c r="J11" i="9"/>
  <c r="I11" i="9"/>
  <c r="H11" i="9"/>
  <c r="G11" i="9"/>
  <c r="N10" i="9"/>
  <c r="M10" i="9"/>
  <c r="H10" i="9"/>
  <c r="G10" i="9"/>
  <c r="N36" i="8"/>
  <c r="M36" i="8"/>
  <c r="H36" i="8"/>
  <c r="G36" i="8"/>
  <c r="N35" i="8"/>
  <c r="M35" i="8"/>
  <c r="H35" i="8"/>
  <c r="G35" i="8"/>
  <c r="N34" i="8"/>
  <c r="M34" i="8"/>
  <c r="H34" i="8"/>
  <c r="G34" i="8"/>
  <c r="N33" i="8"/>
  <c r="M33" i="8"/>
  <c r="H33" i="8"/>
  <c r="G33" i="8"/>
  <c r="N32" i="8"/>
  <c r="M32" i="8"/>
  <c r="L32" i="8"/>
  <c r="P36" i="8" s="1"/>
  <c r="K32" i="8"/>
  <c r="O36" i="8" s="1"/>
  <c r="F32" i="8"/>
  <c r="J36" i="8" s="1"/>
  <c r="E32" i="8"/>
  <c r="I36" i="8" s="1"/>
  <c r="N22" i="8"/>
  <c r="M22" i="8"/>
  <c r="L22" i="8"/>
  <c r="P22" i="8" s="1"/>
  <c r="P10" i="8" s="1"/>
  <c r="K22" i="8"/>
  <c r="O22" i="8" s="1"/>
  <c r="O10" i="8" s="1"/>
  <c r="F22" i="8"/>
  <c r="H22" i="8" s="1"/>
  <c r="E22" i="8"/>
  <c r="G22" i="8" s="1"/>
  <c r="P21" i="8"/>
  <c r="O21" i="8"/>
  <c r="N21" i="8"/>
  <c r="M21" i="8"/>
  <c r="J21" i="8"/>
  <c r="I21" i="8"/>
  <c r="H21" i="8"/>
  <c r="G21" i="8"/>
  <c r="P20" i="8"/>
  <c r="O20" i="8"/>
  <c r="N20" i="8"/>
  <c r="M20" i="8"/>
  <c r="J20" i="8"/>
  <c r="I20" i="8"/>
  <c r="H20" i="8"/>
  <c r="G20" i="8"/>
  <c r="P19" i="8"/>
  <c r="O19" i="8"/>
  <c r="N19" i="8"/>
  <c r="M19" i="8"/>
  <c r="J19" i="8"/>
  <c r="I19" i="8"/>
  <c r="H19" i="8"/>
  <c r="G19" i="8"/>
  <c r="P18" i="8"/>
  <c r="O18" i="8"/>
  <c r="N18" i="8"/>
  <c r="M18" i="8"/>
  <c r="J18" i="8"/>
  <c r="I18" i="8"/>
  <c r="H18" i="8"/>
  <c r="G18" i="8"/>
  <c r="P17" i="8"/>
  <c r="O17" i="8"/>
  <c r="N17" i="8"/>
  <c r="M17" i="8"/>
  <c r="J17" i="8"/>
  <c r="I17" i="8"/>
  <c r="H17" i="8"/>
  <c r="G17" i="8"/>
  <c r="P16" i="8"/>
  <c r="O16" i="8"/>
  <c r="N16" i="8"/>
  <c r="M16" i="8"/>
  <c r="J16" i="8"/>
  <c r="I16" i="8"/>
  <c r="H16" i="8"/>
  <c r="G16" i="8"/>
  <c r="P15" i="8"/>
  <c r="O15" i="8"/>
  <c r="N15" i="8"/>
  <c r="M15" i="8"/>
  <c r="J15" i="8"/>
  <c r="I15" i="8"/>
  <c r="H15" i="8"/>
  <c r="G15" i="8"/>
  <c r="P14" i="8"/>
  <c r="O14" i="8"/>
  <c r="N14" i="8"/>
  <c r="M14" i="8"/>
  <c r="J14" i="8"/>
  <c r="I14" i="8"/>
  <c r="H14" i="8"/>
  <c r="G14" i="8"/>
  <c r="P13" i="8"/>
  <c r="O13" i="8"/>
  <c r="N13" i="8"/>
  <c r="M13" i="8"/>
  <c r="J13" i="8"/>
  <c r="I13" i="8"/>
  <c r="H13" i="8"/>
  <c r="G13" i="8"/>
  <c r="P12" i="8"/>
  <c r="O12" i="8"/>
  <c r="N12" i="8"/>
  <c r="M12" i="8"/>
  <c r="J12" i="8"/>
  <c r="I12" i="8"/>
  <c r="H12" i="8"/>
  <c r="G12" i="8"/>
  <c r="P11" i="8"/>
  <c r="O11" i="8"/>
  <c r="N11" i="8"/>
  <c r="M11" i="8"/>
  <c r="J11" i="8"/>
  <c r="I11" i="8"/>
  <c r="H11" i="8"/>
  <c r="G11" i="8"/>
  <c r="N10" i="8"/>
  <c r="M10" i="8"/>
  <c r="H10" i="8"/>
  <c r="G10" i="8"/>
  <c r="J52" i="7"/>
  <c r="J51" i="7"/>
  <c r="J50" i="7"/>
  <c r="J49" i="7"/>
  <c r="J46" i="7"/>
  <c r="J45" i="7"/>
  <c r="J44" i="7"/>
  <c r="J43" i="7"/>
  <c r="J40" i="7"/>
  <c r="J39" i="7"/>
  <c r="J38" i="7"/>
  <c r="J37" i="7"/>
  <c r="I25" i="7"/>
  <c r="G25" i="7"/>
  <c r="I17" i="7"/>
  <c r="G17" i="7"/>
  <c r="I9" i="7"/>
  <c r="G9" i="7"/>
  <c r="K55" i="6"/>
  <c r="K54" i="6"/>
  <c r="K53" i="6"/>
  <c r="K52" i="6"/>
  <c r="K51" i="6"/>
  <c r="K48" i="6"/>
  <c r="K47" i="6"/>
  <c r="K46" i="6"/>
  <c r="K45" i="6"/>
  <c r="K44" i="6"/>
  <c r="K41" i="6"/>
  <c r="K40" i="6"/>
  <c r="K39" i="6"/>
  <c r="K38" i="6"/>
  <c r="K37" i="6"/>
  <c r="C43" i="5"/>
  <c r="C42" i="5"/>
  <c r="C41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C39" i="5"/>
  <c r="C37" i="5"/>
  <c r="C36" i="5"/>
  <c r="C35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C33" i="5"/>
  <c r="C31" i="5"/>
  <c r="C30" i="5"/>
  <c r="C29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C27" i="5"/>
  <c r="C25" i="5"/>
  <c r="C24" i="5"/>
  <c r="C23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C21" i="5"/>
  <c r="C19" i="5"/>
  <c r="C18" i="5"/>
  <c r="C17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C15" i="5"/>
  <c r="C13" i="5"/>
  <c r="C12" i="5"/>
  <c r="C11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C9" i="5"/>
  <c r="L44" i="3"/>
  <c r="G44" i="3"/>
  <c r="B44" i="3"/>
  <c r="L43" i="3"/>
  <c r="G43" i="3"/>
  <c r="B43" i="3"/>
  <c r="L42" i="3"/>
  <c r="G42" i="3"/>
  <c r="B42" i="3"/>
  <c r="L41" i="3"/>
  <c r="G41" i="3"/>
  <c r="B41" i="3"/>
  <c r="L40" i="3"/>
  <c r="G40" i="3"/>
  <c r="B40" i="3"/>
  <c r="L39" i="3"/>
  <c r="G39" i="3"/>
  <c r="B39" i="3"/>
  <c r="L38" i="3"/>
  <c r="G38" i="3"/>
  <c r="B38" i="3"/>
  <c r="L37" i="3"/>
  <c r="G37" i="3"/>
  <c r="B37" i="3"/>
  <c r="L36" i="3"/>
  <c r="G36" i="3"/>
  <c r="B36" i="3"/>
  <c r="L35" i="3"/>
  <c r="G35" i="3"/>
  <c r="B35" i="3"/>
  <c r="L34" i="3"/>
  <c r="G34" i="3"/>
  <c r="B34" i="3"/>
  <c r="L33" i="3"/>
  <c r="G33" i="3"/>
  <c r="B33" i="3"/>
  <c r="L32" i="3"/>
  <c r="G32" i="3"/>
  <c r="B32" i="3"/>
  <c r="L31" i="3"/>
  <c r="G31" i="3"/>
  <c r="B31" i="3"/>
  <c r="L30" i="3"/>
  <c r="G30" i="3"/>
  <c r="B30" i="3"/>
  <c r="L29" i="3"/>
  <c r="G29" i="3"/>
  <c r="B29" i="3"/>
  <c r="L28" i="3"/>
  <c r="G28" i="3"/>
  <c r="B28" i="3"/>
  <c r="L27" i="3"/>
  <c r="G27" i="3"/>
  <c r="B27" i="3"/>
  <c r="L26" i="3"/>
  <c r="G26" i="3"/>
  <c r="B26" i="3"/>
  <c r="L25" i="3"/>
  <c r="G25" i="3"/>
  <c r="B25" i="3"/>
  <c r="L24" i="3"/>
  <c r="G24" i="3"/>
  <c r="B24" i="3"/>
  <c r="L23" i="3"/>
  <c r="G23" i="3"/>
  <c r="B23" i="3"/>
  <c r="L22" i="3"/>
  <c r="G22" i="3"/>
  <c r="B22" i="3"/>
  <c r="L21" i="3"/>
  <c r="G21" i="3"/>
  <c r="B21" i="3"/>
  <c r="L20" i="3"/>
  <c r="G20" i="3"/>
  <c r="B20" i="3"/>
  <c r="L19" i="3"/>
  <c r="G19" i="3"/>
  <c r="B19" i="3"/>
  <c r="L18" i="3"/>
  <c r="G18" i="3"/>
  <c r="B18" i="3"/>
  <c r="L17" i="3"/>
  <c r="G17" i="3"/>
  <c r="B17" i="3"/>
  <c r="L16" i="3"/>
  <c r="G16" i="3"/>
  <c r="B16" i="3"/>
  <c r="L15" i="3"/>
  <c r="G15" i="3"/>
  <c r="B15" i="3"/>
  <c r="L14" i="3"/>
  <c r="G14" i="3"/>
  <c r="B14" i="3"/>
  <c r="L13" i="3"/>
  <c r="G13" i="3"/>
  <c r="B13" i="3"/>
  <c r="L12" i="3"/>
  <c r="G12" i="3"/>
  <c r="B12" i="3"/>
  <c r="B8" i="3" s="1"/>
  <c r="L11" i="3"/>
  <c r="G11" i="3"/>
  <c r="B11" i="3"/>
  <c r="L10" i="3"/>
  <c r="G10" i="3"/>
  <c r="B10" i="3"/>
  <c r="L9" i="3"/>
  <c r="G9" i="3"/>
  <c r="L8" i="3"/>
  <c r="G8" i="3"/>
  <c r="D8" i="3"/>
  <c r="C8" i="3"/>
  <c r="B44" i="2"/>
  <c r="B43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B42" i="2" s="1"/>
  <c r="D42" i="2"/>
  <c r="C42" i="2"/>
  <c r="B40" i="2"/>
  <c r="B39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 s="1"/>
  <c r="B36" i="2"/>
  <c r="B35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B34" i="2" s="1"/>
  <c r="D34" i="2"/>
  <c r="C34" i="2"/>
  <c r="B32" i="2"/>
  <c r="B31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 s="1"/>
  <c r="B28" i="2"/>
  <c r="B27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B26" i="2" s="1"/>
  <c r="D26" i="2"/>
  <c r="C26" i="2"/>
  <c r="B24" i="2"/>
  <c r="B23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 s="1"/>
  <c r="B20" i="2"/>
  <c r="B19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B18" i="2" s="1"/>
  <c r="D18" i="2"/>
  <c r="C18" i="2"/>
  <c r="B16" i="2"/>
  <c r="B15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 s="1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 s="1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 s="1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 s="1"/>
  <c r="B44" i="1"/>
  <c r="B43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B40" i="1"/>
  <c r="B39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 s="1"/>
  <c r="B36" i="1"/>
  <c r="B35" i="1"/>
  <c r="N34" i="1"/>
  <c r="M34" i="1"/>
  <c r="L34" i="1"/>
  <c r="K34" i="1"/>
  <c r="J34" i="1"/>
  <c r="I34" i="1"/>
  <c r="H34" i="1"/>
  <c r="G34" i="1"/>
  <c r="F34" i="1"/>
  <c r="E34" i="1"/>
  <c r="D34" i="1"/>
  <c r="B34" i="1" s="1"/>
  <c r="C34" i="1"/>
  <c r="B32" i="1"/>
  <c r="B31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 s="1"/>
  <c r="B28" i="1"/>
  <c r="B27" i="1"/>
  <c r="N26" i="1"/>
  <c r="M26" i="1"/>
  <c r="L26" i="1"/>
  <c r="K26" i="1"/>
  <c r="J26" i="1"/>
  <c r="I26" i="1"/>
  <c r="H26" i="1"/>
  <c r="G26" i="1"/>
  <c r="F26" i="1"/>
  <c r="B26" i="1" s="1"/>
  <c r="E26" i="1"/>
  <c r="D26" i="1"/>
  <c r="C26" i="1"/>
  <c r="B24" i="1"/>
  <c r="B23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 s="1"/>
  <c r="B20" i="1"/>
  <c r="B19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 s="1"/>
  <c r="B16" i="1"/>
  <c r="B15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 s="1"/>
  <c r="N12" i="1"/>
  <c r="M12" i="1"/>
  <c r="L12" i="1"/>
  <c r="L10" i="1" s="1"/>
  <c r="K12" i="1"/>
  <c r="J12" i="1"/>
  <c r="I12" i="1"/>
  <c r="H12" i="1"/>
  <c r="H10" i="1" s="1"/>
  <c r="G12" i="1"/>
  <c r="F12" i="1"/>
  <c r="E12" i="1"/>
  <c r="D12" i="1"/>
  <c r="B12" i="1" s="1"/>
  <c r="C12" i="1"/>
  <c r="N11" i="1"/>
  <c r="M11" i="1"/>
  <c r="M10" i="1" s="1"/>
  <c r="L11" i="1"/>
  <c r="K11" i="1"/>
  <c r="J11" i="1"/>
  <c r="I11" i="1"/>
  <c r="I10" i="1" s="1"/>
  <c r="H11" i="1"/>
  <c r="G11" i="1"/>
  <c r="G10" i="1" s="1"/>
  <c r="F11" i="1"/>
  <c r="E11" i="1"/>
  <c r="E10" i="1" s="1"/>
  <c r="D11" i="1"/>
  <c r="C11" i="1"/>
  <c r="B11" i="1" s="1"/>
  <c r="N10" i="1"/>
  <c r="K10" i="1"/>
  <c r="J10" i="1"/>
  <c r="F10" i="1"/>
  <c r="I22" i="8" l="1"/>
  <c r="I10" i="8" s="1"/>
  <c r="C10" i="1"/>
  <c r="J22" i="8"/>
  <c r="J10" i="8" s="1"/>
  <c r="J15" i="9"/>
  <c r="J10" i="9" s="1"/>
  <c r="N15" i="9"/>
  <c r="D10" i="1"/>
  <c r="G32" i="8"/>
  <c r="I33" i="8"/>
  <c r="O33" i="8"/>
  <c r="I34" i="8"/>
  <c r="O34" i="8"/>
  <c r="I35" i="8"/>
  <c r="O35" i="8"/>
  <c r="G15" i="9"/>
  <c r="H32" i="8"/>
  <c r="J33" i="8"/>
  <c r="P33" i="8"/>
  <c r="J34" i="8"/>
  <c r="P34" i="8"/>
  <c r="J35" i="8"/>
  <c r="P35" i="8"/>
  <c r="J32" i="8" l="1"/>
  <c r="I32" i="8"/>
  <c r="B10" i="1"/>
  <c r="P32" i="8"/>
  <c r="O32" i="8"/>
</calcChain>
</file>

<file path=xl/comments1.xml><?xml version="1.0" encoding="utf-8"?>
<comments xmlns="http://schemas.openxmlformats.org/spreadsheetml/2006/main">
  <authors>
    <author>eiseitoukei</author>
  </authors>
  <commentList>
    <comment ref="M48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
　新しい年次を追加する場合
　・最終年次のみ数式を残し、前年の数式は、数値に変更する。
　・前年の数値が変わっていないか確認をする。
</t>
        </r>
      </text>
    </comment>
  </commentList>
</comments>
</file>

<file path=xl/sharedStrings.xml><?xml version="1.0" encoding="utf-8"?>
<sst xmlns="http://schemas.openxmlformats.org/spreadsheetml/2006/main" count="1235" uniqueCount="301">
  <si>
    <t>死亡統計</t>
    <rPh sb="0" eb="2">
      <t>シボウ</t>
    </rPh>
    <rPh sb="2" eb="4">
      <t>トウケイ</t>
    </rPh>
    <phoneticPr fontId="3"/>
  </si>
  <si>
    <t>　５．死亡統計</t>
    <rPh sb="3" eb="5">
      <t>シボウ</t>
    </rPh>
    <rPh sb="5" eb="7">
      <t>トウケイ</t>
    </rPh>
    <phoneticPr fontId="3"/>
  </si>
  <si>
    <t>　　表20  月別にみた性・区別死亡者数</t>
    <rPh sb="7" eb="9">
      <t>ツキベツ</t>
    </rPh>
    <rPh sb="12" eb="13">
      <t>セイ</t>
    </rPh>
    <rPh sb="14" eb="16">
      <t>クベツ</t>
    </rPh>
    <rPh sb="16" eb="18">
      <t>シボウ</t>
    </rPh>
    <rPh sb="18" eb="19">
      <t>シャ</t>
    </rPh>
    <rPh sb="19" eb="20">
      <t>スウ</t>
    </rPh>
    <phoneticPr fontId="3"/>
  </si>
  <si>
    <t>(単位：人）</t>
  </si>
  <si>
    <t>令和３年</t>
    <rPh sb="0" eb="2">
      <t>レイワ</t>
    </rPh>
    <rPh sb="3" eb="4">
      <t>ネン</t>
    </rPh>
    <phoneticPr fontId="3"/>
  </si>
  <si>
    <t>区　　　　分</t>
  </si>
  <si>
    <t>総数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</si>
  <si>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</si>
  <si>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</si>
  <si>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</si>
  <si>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</si>
  <si>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</si>
  <si>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</si>
  <si>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</si>
  <si>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</si>
  <si>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</si>
  <si>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</si>
  <si>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</si>
  <si>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</si>
  <si>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総       数</t>
    <phoneticPr fontId="3"/>
  </si>
  <si>
    <t>男</t>
  </si>
  <si>
    <t>女</t>
  </si>
  <si>
    <t>中        区</t>
    <phoneticPr fontId="3"/>
  </si>
  <si>
    <t>東        区</t>
    <phoneticPr fontId="3"/>
  </si>
  <si>
    <t>南        区</t>
    <phoneticPr fontId="3"/>
  </si>
  <si>
    <t>西        区</t>
    <phoneticPr fontId="3"/>
  </si>
  <si>
    <t>安 佐 南 区</t>
    <phoneticPr fontId="3"/>
  </si>
  <si>
    <t>安 佐 北 区</t>
    <phoneticPr fontId="3"/>
  </si>
  <si>
    <t>安  芸  区</t>
    <phoneticPr fontId="3"/>
  </si>
  <si>
    <t>佐  伯  区</t>
    <phoneticPr fontId="3"/>
  </si>
  <si>
    <t>　　表21  年齢（５歳階級）別にみた性・区別死亡者数</t>
    <rPh sb="7" eb="9">
      <t>ネンレイ</t>
    </rPh>
    <rPh sb="11" eb="12">
      <t>サイ</t>
    </rPh>
    <rPh sb="12" eb="14">
      <t>カイキュウ</t>
    </rPh>
    <rPh sb="15" eb="16">
      <t>ベツ</t>
    </rPh>
    <rPh sb="19" eb="20">
      <t>セイ</t>
    </rPh>
    <rPh sb="21" eb="23">
      <t>クベツ</t>
    </rPh>
    <rPh sb="23" eb="27">
      <t>シボウシャスウ</t>
    </rPh>
    <phoneticPr fontId="3"/>
  </si>
  <si>
    <t>総　　数</t>
    <rPh sb="0" eb="4">
      <t>ソウスウ</t>
    </rPh>
    <phoneticPr fontId="3"/>
  </si>
  <si>
    <t>不　　詳</t>
    <rPh sb="0" eb="4">
      <t>フショウ</t>
    </rPh>
    <phoneticPr fontId="3"/>
  </si>
  <si>
    <t>区分</t>
    <rPh sb="0" eb="2">
      <t>クブン</t>
    </rPh>
    <phoneticPr fontId="3"/>
  </si>
  <si>
    <t>～</t>
    <phoneticPr fontId="3"/>
  </si>
  <si>
    <t>～</t>
    <phoneticPr fontId="3"/>
  </si>
  <si>
    <t>～</t>
    <phoneticPr fontId="3"/>
  </si>
  <si>
    <t>歳以上</t>
    <rPh sb="0" eb="1">
      <t>トシ</t>
    </rPh>
    <rPh sb="1" eb="3">
      <t>イジョウ</t>
    </rPh>
    <phoneticPr fontId="3"/>
  </si>
  <si>
    <t>総数</t>
    <rPh sb="0" eb="2">
      <t>ソウスウ</t>
    </rPh>
    <phoneticPr fontId="3"/>
  </si>
  <si>
    <t>中区</t>
    <rPh sb="0" eb="2">
      <t>ナカク</t>
    </rPh>
    <phoneticPr fontId="3"/>
  </si>
  <si>
    <t>東区</t>
    <rPh sb="0" eb="2">
      <t>ヒガシク</t>
    </rPh>
    <phoneticPr fontId="3"/>
  </si>
  <si>
    <t>南区</t>
    <rPh sb="0" eb="2">
      <t>ミナミク</t>
    </rPh>
    <phoneticPr fontId="3"/>
  </si>
  <si>
    <t>西区</t>
    <rPh sb="0" eb="2">
      <t>ニシク</t>
    </rPh>
    <phoneticPr fontId="3"/>
  </si>
  <si>
    <t>安佐南区</t>
    <rPh sb="0" eb="4">
      <t>アサミナミク</t>
    </rPh>
    <phoneticPr fontId="3"/>
  </si>
  <si>
    <t>安佐北区</t>
    <rPh sb="0" eb="4">
      <t>アサキタク</t>
    </rPh>
    <phoneticPr fontId="3"/>
  </si>
  <si>
    <t>安芸区</t>
    <rPh sb="0" eb="3">
      <t>アキク</t>
    </rPh>
    <phoneticPr fontId="3"/>
  </si>
  <si>
    <t>佐伯区</t>
    <rPh sb="0" eb="3">
      <t>サエキク</t>
    </rPh>
    <phoneticPr fontId="3"/>
  </si>
  <si>
    <t xml:space="preserve">    　死亡統計</t>
    <rPh sb="5" eb="7">
      <t>シボウ</t>
    </rPh>
    <rPh sb="7" eb="9">
      <t>トウケイ</t>
    </rPh>
    <phoneticPr fontId="3"/>
  </si>
  <si>
    <t>　　表22  年齢別にみた性別死亡者数</t>
    <rPh sb="2" eb="3">
      <t>ヒョウ</t>
    </rPh>
    <rPh sb="7" eb="10">
      <t>ネンレイベツ</t>
    </rPh>
    <rPh sb="13" eb="15">
      <t>セイベツ</t>
    </rPh>
    <rPh sb="15" eb="19">
      <t>シボウシャスウ</t>
    </rPh>
    <phoneticPr fontId="3"/>
  </si>
  <si>
    <t>年齢</t>
    <rPh sb="0" eb="2">
      <t>ネンレイ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</si>
  <si>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</si>
  <si>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</si>
  <si>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総数</t>
    <rPh sb="0" eb="1">
      <t>ソウ</t>
    </rPh>
    <rPh sb="1" eb="2">
      <t>スウ</t>
    </rPh>
    <phoneticPr fontId="3"/>
  </si>
  <si>
    <t>35歳</t>
    <rPh sb="2" eb="3">
      <t>サイ</t>
    </rPh>
    <phoneticPr fontId="3"/>
  </si>
  <si>
    <t>72歳</t>
    <rPh sb="2" eb="3">
      <t>サイ</t>
    </rPh>
    <phoneticPr fontId="3"/>
  </si>
  <si>
    <t>0歳</t>
    <rPh sb="1" eb="2">
      <t>サイ</t>
    </rPh>
    <phoneticPr fontId="3"/>
  </si>
  <si>
    <t>108以上</t>
    <rPh sb="3" eb="5">
      <t>イジョウ</t>
    </rPh>
    <phoneticPr fontId="3"/>
  </si>
  <si>
    <t>;:</t>
    <phoneticPr fontId="3"/>
  </si>
  <si>
    <t>　　表23  年次別にみた全国の死因順位・死亡率（人口10万対）</t>
    <rPh sb="7" eb="9">
      <t>ネンジ</t>
    </rPh>
    <rPh sb="9" eb="10">
      <t>ベツ</t>
    </rPh>
    <rPh sb="13" eb="15">
      <t>ゼンコク</t>
    </rPh>
    <rPh sb="16" eb="18">
      <t>シイン</t>
    </rPh>
    <rPh sb="18" eb="20">
      <t>ジュンイ</t>
    </rPh>
    <rPh sb="21" eb="24">
      <t>シボウリツ</t>
    </rPh>
    <rPh sb="25" eb="27">
      <t>ジンコウ</t>
    </rPh>
    <rPh sb="29" eb="30">
      <t>マン</t>
    </rPh>
    <rPh sb="30" eb="31">
      <t>タイ</t>
    </rPh>
    <phoneticPr fontId="3"/>
  </si>
  <si>
    <t>年次</t>
    <rPh sb="0" eb="2">
      <t>ネンジ</t>
    </rPh>
    <phoneticPr fontId="3"/>
  </si>
  <si>
    <t>第   1   位</t>
    <rPh sb="0" eb="1">
      <t>ダイ</t>
    </rPh>
    <rPh sb="8" eb="9">
      <t>イ</t>
    </rPh>
    <phoneticPr fontId="3"/>
  </si>
  <si>
    <t>第   2   位</t>
    <rPh sb="0" eb="1">
      <t>ダイ</t>
    </rPh>
    <phoneticPr fontId="3"/>
  </si>
  <si>
    <t>第   3   位</t>
    <rPh sb="0" eb="1">
      <t>ダイ</t>
    </rPh>
    <phoneticPr fontId="3"/>
  </si>
  <si>
    <t>第   4   位</t>
    <rPh sb="0" eb="1">
      <t>ダイ</t>
    </rPh>
    <phoneticPr fontId="3"/>
  </si>
  <si>
    <t>第   5   位</t>
    <rPh sb="0" eb="1">
      <t>ダイ</t>
    </rPh>
    <phoneticPr fontId="3"/>
  </si>
  <si>
    <t>第   6   位</t>
    <rPh sb="0" eb="1">
      <t>ダイ</t>
    </rPh>
    <phoneticPr fontId="3"/>
  </si>
  <si>
    <t>第   7   位</t>
    <rPh sb="0" eb="1">
      <t>ダイ</t>
    </rPh>
    <phoneticPr fontId="3"/>
  </si>
  <si>
    <t>第   8   位</t>
    <rPh sb="0" eb="1">
      <t>ダイ</t>
    </rPh>
    <phoneticPr fontId="3"/>
  </si>
  <si>
    <t>第   9   位</t>
    <rPh sb="0" eb="1">
      <t>ダイ</t>
    </rPh>
    <phoneticPr fontId="3"/>
  </si>
  <si>
    <t>第   10   位</t>
    <rPh sb="0" eb="1">
      <t>ダイ</t>
    </rPh>
    <phoneticPr fontId="3"/>
  </si>
  <si>
    <t>死   因</t>
    <rPh sb="0" eb="5">
      <t>シイン</t>
    </rPh>
    <phoneticPr fontId="3"/>
  </si>
  <si>
    <t>死亡率</t>
    <rPh sb="0" eb="3">
      <t>シボウリツ</t>
    </rPh>
    <phoneticPr fontId="3"/>
  </si>
  <si>
    <t>大9</t>
    <rPh sb="0" eb="1">
      <t>タイショウ</t>
    </rPh>
    <phoneticPr fontId="3"/>
  </si>
  <si>
    <t>肺炎及び気管支炎</t>
    <rPh sb="0" eb="2">
      <t>ハイエン</t>
    </rPh>
    <rPh sb="2" eb="3">
      <t>オヨ</t>
    </rPh>
    <rPh sb="4" eb="8">
      <t>キカンシエン</t>
    </rPh>
    <phoneticPr fontId="3"/>
  </si>
  <si>
    <t>胃    腸    炎</t>
    <rPh sb="0" eb="6">
      <t>イチョウ</t>
    </rPh>
    <rPh sb="10" eb="11">
      <t>エン</t>
    </rPh>
    <phoneticPr fontId="3"/>
  </si>
  <si>
    <t>全    結    核</t>
    <rPh sb="0" eb="1">
      <t>ゼン</t>
    </rPh>
    <rPh sb="5" eb="11">
      <t>ケッカク</t>
    </rPh>
    <phoneticPr fontId="3"/>
  </si>
  <si>
    <t>インフルエンザ</t>
    <phoneticPr fontId="3"/>
  </si>
  <si>
    <t>脳 血 管 疾 患</t>
    <rPh sb="0" eb="1">
      <t>ノウ</t>
    </rPh>
    <rPh sb="2" eb="5">
      <t>ケッカン</t>
    </rPh>
    <rPh sb="6" eb="9">
      <t>シッカン</t>
    </rPh>
    <phoneticPr fontId="3"/>
  </si>
  <si>
    <t xml:space="preserve"> 14</t>
    <phoneticPr fontId="3"/>
  </si>
  <si>
    <t>老          衰</t>
    <rPh sb="0" eb="12">
      <t>ロウスイ</t>
    </rPh>
    <phoneticPr fontId="3"/>
  </si>
  <si>
    <t>昭5</t>
    <rPh sb="0" eb="1">
      <t>ショウワ</t>
    </rPh>
    <phoneticPr fontId="3"/>
  </si>
  <si>
    <t xml:space="preserve"> 10</t>
    <phoneticPr fontId="3"/>
  </si>
  <si>
    <t xml:space="preserve"> 15</t>
    <phoneticPr fontId="3"/>
  </si>
  <si>
    <t xml:space="preserve"> 24</t>
    <phoneticPr fontId="3"/>
  </si>
  <si>
    <t xml:space="preserve"> 25</t>
    <phoneticPr fontId="3"/>
  </si>
  <si>
    <t>悪 性 新 生 物</t>
    <rPh sb="0" eb="3">
      <t>アクセイ</t>
    </rPh>
    <rPh sb="4" eb="9">
      <t>シンセイブツ</t>
    </rPh>
    <phoneticPr fontId="3"/>
  </si>
  <si>
    <t>心    疾    患</t>
    <rPh sb="0" eb="11">
      <t>シンシッカン</t>
    </rPh>
    <phoneticPr fontId="3"/>
  </si>
  <si>
    <t>その他の新生児固有の疾患</t>
    <rPh sb="0" eb="3">
      <t>ソノタ</t>
    </rPh>
    <rPh sb="4" eb="7">
      <t>シンセイジ</t>
    </rPh>
    <rPh sb="7" eb="9">
      <t>コユウ</t>
    </rPh>
    <rPh sb="10" eb="12">
      <t>シッカン</t>
    </rPh>
    <phoneticPr fontId="3"/>
  </si>
  <si>
    <t>不 慮 の 事 故</t>
    <rPh sb="0" eb="9">
      <t>フリョノジコ</t>
    </rPh>
    <phoneticPr fontId="3"/>
  </si>
  <si>
    <t>腎炎及びネフローゼ</t>
    <rPh sb="0" eb="2">
      <t>ジンエン</t>
    </rPh>
    <rPh sb="2" eb="3">
      <t>オヨ</t>
    </rPh>
    <phoneticPr fontId="3"/>
  </si>
  <si>
    <t xml:space="preserve"> 26</t>
    <phoneticPr fontId="3"/>
  </si>
  <si>
    <t xml:space="preserve"> 27</t>
  </si>
  <si>
    <t xml:space="preserve"> 28</t>
  </si>
  <si>
    <t xml:space="preserve"> 29</t>
  </si>
  <si>
    <t>自          殺</t>
    <rPh sb="0" eb="12">
      <t>ジサツ</t>
    </rPh>
    <phoneticPr fontId="3"/>
  </si>
  <si>
    <t xml:space="preserve"> 30</t>
  </si>
  <si>
    <t xml:space="preserve"> 31</t>
    <phoneticPr fontId="3"/>
  </si>
  <si>
    <t xml:space="preserve"> 32</t>
  </si>
  <si>
    <t xml:space="preserve"> 33</t>
  </si>
  <si>
    <t xml:space="preserve"> 34</t>
  </si>
  <si>
    <t xml:space="preserve"> 35</t>
  </si>
  <si>
    <t xml:space="preserve"> 36</t>
    <phoneticPr fontId="3"/>
  </si>
  <si>
    <t xml:space="preserve"> 37</t>
  </si>
  <si>
    <t>高 血 圧 性 疾 患</t>
    <rPh sb="8" eb="11">
      <t>シッカン</t>
    </rPh>
    <phoneticPr fontId="3"/>
  </si>
  <si>
    <t xml:space="preserve"> 38</t>
  </si>
  <si>
    <t xml:space="preserve"> 39</t>
  </si>
  <si>
    <t xml:space="preserve"> 40</t>
  </si>
  <si>
    <t xml:space="preserve"> 41</t>
    <phoneticPr fontId="3"/>
  </si>
  <si>
    <t xml:space="preserve"> 42</t>
  </si>
  <si>
    <t xml:space="preserve"> 43</t>
  </si>
  <si>
    <t>肝    硬    変</t>
    <rPh sb="0" eb="11">
      <t>カンコウヘン</t>
    </rPh>
    <phoneticPr fontId="3"/>
  </si>
  <si>
    <t xml:space="preserve"> 44</t>
  </si>
  <si>
    <t xml:space="preserve"> 45</t>
  </si>
  <si>
    <t xml:space="preserve"> 46</t>
    <phoneticPr fontId="3"/>
  </si>
  <si>
    <t xml:space="preserve"> 47</t>
  </si>
  <si>
    <t xml:space="preserve"> 48</t>
  </si>
  <si>
    <t xml:space="preserve"> 49</t>
  </si>
  <si>
    <t xml:space="preserve"> 50</t>
  </si>
  <si>
    <t xml:space="preserve"> 51</t>
    <phoneticPr fontId="3"/>
  </si>
  <si>
    <t xml:space="preserve"> 52</t>
  </si>
  <si>
    <t>糖    尿    病</t>
    <rPh sb="0" eb="11">
      <t>トウニョウビョウ</t>
    </rPh>
    <phoneticPr fontId="3"/>
  </si>
  <si>
    <t xml:space="preserve"> 53</t>
  </si>
  <si>
    <t xml:space="preserve"> 54</t>
  </si>
  <si>
    <t>慢性肝疾患及び肝硬変</t>
    <rPh sb="0" eb="2">
      <t>マンセイ</t>
    </rPh>
    <rPh sb="2" eb="5">
      <t>カンシッカン</t>
    </rPh>
    <rPh sb="5" eb="6">
      <t>オヨ</t>
    </rPh>
    <rPh sb="7" eb="10">
      <t>カンコウヘン</t>
    </rPh>
    <phoneticPr fontId="3"/>
  </si>
  <si>
    <t>腎炎，ﾈﾌﾛｰｾﾞ症候群及びﾈﾌﾛｰｾﾞ</t>
    <phoneticPr fontId="3"/>
  </si>
  <si>
    <t xml:space="preserve"> 55</t>
  </si>
  <si>
    <t xml:space="preserve"> 56</t>
    <phoneticPr fontId="3"/>
  </si>
  <si>
    <t xml:space="preserve"> 57</t>
  </si>
  <si>
    <t xml:space="preserve"> 58</t>
  </si>
  <si>
    <t xml:space="preserve"> 59</t>
  </si>
  <si>
    <t xml:space="preserve"> 60</t>
  </si>
  <si>
    <t xml:space="preserve"> 61</t>
    <phoneticPr fontId="3"/>
  </si>
  <si>
    <t xml:space="preserve"> 62</t>
  </si>
  <si>
    <t xml:space="preserve"> 63</t>
  </si>
  <si>
    <t>平元</t>
    <rPh sb="0" eb="1">
      <t>ヘイセイ</t>
    </rPh>
    <rPh sb="1" eb="2">
      <t>ガンネン</t>
    </rPh>
    <phoneticPr fontId="3"/>
  </si>
  <si>
    <t xml:space="preserve">   2 </t>
    <phoneticPr fontId="3"/>
  </si>
  <si>
    <t xml:space="preserve">   3 </t>
    <phoneticPr fontId="3"/>
  </si>
  <si>
    <t xml:space="preserve">  4</t>
    <phoneticPr fontId="3"/>
  </si>
  <si>
    <t xml:space="preserve">  5</t>
    <phoneticPr fontId="3"/>
  </si>
  <si>
    <t xml:space="preserve">  6</t>
    <phoneticPr fontId="3"/>
  </si>
  <si>
    <t xml:space="preserve">  7</t>
    <phoneticPr fontId="3"/>
  </si>
  <si>
    <t>肺           炎</t>
    <rPh sb="0" eb="13">
      <t>ハイエン</t>
    </rPh>
    <phoneticPr fontId="3"/>
  </si>
  <si>
    <t>肝    疾    患</t>
    <rPh sb="0" eb="11">
      <t>カンシッカン</t>
    </rPh>
    <phoneticPr fontId="3"/>
  </si>
  <si>
    <t>腎    不    全</t>
    <rPh sb="0" eb="11">
      <t>ジンフゼン</t>
    </rPh>
    <phoneticPr fontId="3"/>
  </si>
  <si>
    <t xml:space="preserve">  8</t>
    <phoneticPr fontId="3"/>
  </si>
  <si>
    <t xml:space="preserve">  9</t>
  </si>
  <si>
    <t xml:space="preserve">  10</t>
  </si>
  <si>
    <t xml:space="preserve">  11</t>
  </si>
  <si>
    <t>悪 性 新 生 物</t>
  </si>
  <si>
    <t>心    疾    患</t>
  </si>
  <si>
    <t>脳 血 管 疾 患</t>
  </si>
  <si>
    <t>肺           炎</t>
  </si>
  <si>
    <t>不 慮 の 事 故</t>
  </si>
  <si>
    <t>自          殺</t>
  </si>
  <si>
    <t>老          衰</t>
  </si>
  <si>
    <t>腎    不    全</t>
  </si>
  <si>
    <t>肝    疾    患</t>
  </si>
  <si>
    <t>慢性閉塞性肺疾患</t>
  </si>
  <si>
    <t xml:space="preserve">  12</t>
    <phoneticPr fontId="3"/>
  </si>
  <si>
    <t>慢性閉塞性肺疾患</t>
    <rPh sb="0" eb="2">
      <t>マンセイ</t>
    </rPh>
    <rPh sb="2" eb="5">
      <t>ヘイソクセイ</t>
    </rPh>
    <rPh sb="5" eb="8">
      <t>ハイシッカン</t>
    </rPh>
    <phoneticPr fontId="3"/>
  </si>
  <si>
    <t>01</t>
    <phoneticPr fontId="3"/>
  </si>
  <si>
    <t xml:space="preserve">  13</t>
    <phoneticPr fontId="3"/>
  </si>
  <si>
    <t>02</t>
    <phoneticPr fontId="3"/>
  </si>
  <si>
    <t xml:space="preserve">  14</t>
    <phoneticPr fontId="3"/>
  </si>
  <si>
    <t>03</t>
    <phoneticPr fontId="3"/>
  </si>
  <si>
    <t xml:space="preserve">  15</t>
    <phoneticPr fontId="3"/>
  </si>
  <si>
    <t>04</t>
    <phoneticPr fontId="3"/>
  </si>
  <si>
    <t xml:space="preserve">  16</t>
    <phoneticPr fontId="3"/>
  </si>
  <si>
    <t>05</t>
    <phoneticPr fontId="3"/>
  </si>
  <si>
    <t xml:space="preserve">  17</t>
    <phoneticPr fontId="3"/>
  </si>
  <si>
    <t>06</t>
    <phoneticPr fontId="3"/>
  </si>
  <si>
    <t xml:space="preserve">  18</t>
    <phoneticPr fontId="3"/>
  </si>
  <si>
    <t>07</t>
    <phoneticPr fontId="3"/>
  </si>
  <si>
    <t xml:space="preserve">  19</t>
    <phoneticPr fontId="3"/>
  </si>
  <si>
    <t>08</t>
  </si>
  <si>
    <t xml:space="preserve">  20</t>
  </si>
  <si>
    <t>09</t>
    <phoneticPr fontId="3"/>
  </si>
  <si>
    <t xml:space="preserve">  21</t>
    <phoneticPr fontId="3"/>
  </si>
  <si>
    <t xml:space="preserve">  22</t>
  </si>
  <si>
    <t xml:space="preserve">  23</t>
    <phoneticPr fontId="3"/>
  </si>
  <si>
    <t>肺　　　　　炎</t>
    <rPh sb="0" eb="1">
      <t>ハイ</t>
    </rPh>
    <rPh sb="6" eb="7">
      <t>ホノオ</t>
    </rPh>
    <phoneticPr fontId="3"/>
  </si>
  <si>
    <t>老　　　　　衰</t>
    <rPh sb="0" eb="1">
      <t>ロウ</t>
    </rPh>
    <rPh sb="6" eb="7">
      <t>スイ</t>
    </rPh>
    <phoneticPr fontId="3"/>
  </si>
  <si>
    <t xml:space="preserve">  24</t>
    <phoneticPr fontId="3"/>
  </si>
  <si>
    <t xml:space="preserve">  25</t>
  </si>
  <si>
    <t>大動脈瘤及び解離</t>
    <rPh sb="0" eb="4">
      <t>ダイドウミャクリュウ</t>
    </rPh>
    <rPh sb="4" eb="5">
      <t>オヨ</t>
    </rPh>
    <rPh sb="6" eb="8">
      <t>カイリ</t>
    </rPh>
    <phoneticPr fontId="3"/>
  </si>
  <si>
    <t xml:space="preserve">  26</t>
    <phoneticPr fontId="3"/>
  </si>
  <si>
    <t>自　　  　　殺</t>
    <rPh sb="0" eb="1">
      <t>ジ</t>
    </rPh>
    <rPh sb="7" eb="8">
      <t>サツ</t>
    </rPh>
    <phoneticPr fontId="3"/>
  </si>
  <si>
    <t xml:space="preserve">  27</t>
    <phoneticPr fontId="3"/>
  </si>
  <si>
    <t xml:space="preserve">  28</t>
    <phoneticPr fontId="3"/>
  </si>
  <si>
    <t>自　  　　　殺</t>
    <rPh sb="0" eb="1">
      <t>ジ</t>
    </rPh>
    <rPh sb="7" eb="8">
      <t>サツ</t>
    </rPh>
    <phoneticPr fontId="3"/>
  </si>
  <si>
    <t xml:space="preserve">  29</t>
    <phoneticPr fontId="3"/>
  </si>
  <si>
    <t>悪性新生物&lt;腫瘍&gt;</t>
    <rPh sb="0" eb="1">
      <t>アク</t>
    </rPh>
    <rPh sb="1" eb="2">
      <t>セイ</t>
    </rPh>
    <rPh sb="2" eb="3">
      <t>シン</t>
    </rPh>
    <rPh sb="3" eb="5">
      <t>セイブツ</t>
    </rPh>
    <rPh sb="6" eb="8">
      <t>シュヨウ</t>
    </rPh>
    <phoneticPr fontId="3"/>
  </si>
  <si>
    <t>誤　嚥　性　肺　炎</t>
    <rPh sb="0" eb="1">
      <t>ゴ</t>
    </rPh>
    <rPh sb="2" eb="3">
      <t>エン</t>
    </rPh>
    <rPh sb="4" eb="5">
      <t>セイ</t>
    </rPh>
    <rPh sb="6" eb="7">
      <t>ハイ</t>
    </rPh>
    <rPh sb="8" eb="9">
      <t>ホノオ</t>
    </rPh>
    <phoneticPr fontId="3"/>
  </si>
  <si>
    <t>自　　　    殺</t>
    <rPh sb="0" eb="1">
      <t>ジ</t>
    </rPh>
    <rPh sb="8" eb="9">
      <t>サツ</t>
    </rPh>
    <phoneticPr fontId="3"/>
  </si>
  <si>
    <t>血管性等の認知症</t>
    <rPh sb="0" eb="3">
      <t>ケッカンセイ</t>
    </rPh>
    <rPh sb="3" eb="4">
      <t>ナド</t>
    </rPh>
    <rPh sb="5" eb="7">
      <t>ニンチ</t>
    </rPh>
    <rPh sb="7" eb="8">
      <t>ショウ</t>
    </rPh>
    <phoneticPr fontId="3"/>
  </si>
  <si>
    <t xml:space="preserve">  30</t>
    <phoneticPr fontId="3"/>
  </si>
  <si>
    <t>脳 血 管 疾 患</t>
    <rPh sb="0" eb="1">
      <t>ノウ</t>
    </rPh>
    <rPh sb="2" eb="3">
      <t>チ</t>
    </rPh>
    <rPh sb="4" eb="5">
      <t>カン</t>
    </rPh>
    <rPh sb="6" eb="7">
      <t>シツ</t>
    </rPh>
    <rPh sb="8" eb="9">
      <t>カン</t>
    </rPh>
    <phoneticPr fontId="3"/>
  </si>
  <si>
    <t>自　　　　殺</t>
    <rPh sb="0" eb="1">
      <t>ジ</t>
    </rPh>
    <rPh sb="5" eb="6">
      <t>サツ</t>
    </rPh>
    <phoneticPr fontId="3"/>
  </si>
  <si>
    <t>　31</t>
    <phoneticPr fontId="3"/>
  </si>
  <si>
    <t>アルツハイマー病</t>
    <rPh sb="7" eb="8">
      <t>ビョウ</t>
    </rPh>
    <phoneticPr fontId="3"/>
  </si>
  <si>
    <t>令2</t>
    <rPh sb="0" eb="1">
      <t>レイ</t>
    </rPh>
    <phoneticPr fontId="3"/>
  </si>
  <si>
    <t xml:space="preserve">  3</t>
    <phoneticPr fontId="3"/>
  </si>
  <si>
    <t xml:space="preserve">    注：1  昭和15年以前及び昭和48年以降はすべて沖縄県を含む。
        2  昭和24年以前は25年以降と大きく死因分類が変わっているので５位まで掲載した。</t>
    <rPh sb="4" eb="5">
      <t>チュウ</t>
    </rPh>
    <rPh sb="9" eb="11">
      <t>ショウワ</t>
    </rPh>
    <rPh sb="13" eb="14">
      <t>ネン</t>
    </rPh>
    <rPh sb="14" eb="16">
      <t>イゼン</t>
    </rPh>
    <rPh sb="16" eb="17">
      <t>オヨ</t>
    </rPh>
    <rPh sb="18" eb="20">
      <t>ショウワ</t>
    </rPh>
    <rPh sb="22" eb="25">
      <t>ネンイコウ</t>
    </rPh>
    <rPh sb="29" eb="32">
      <t>オキナワケン</t>
    </rPh>
    <rPh sb="33" eb="34">
      <t>フク</t>
    </rPh>
    <rPh sb="48" eb="50">
      <t>ショウワ</t>
    </rPh>
    <rPh sb="52" eb="53">
      <t>ネン</t>
    </rPh>
    <rPh sb="53" eb="55">
      <t>イゼン</t>
    </rPh>
    <rPh sb="58" eb="59">
      <t>ネン</t>
    </rPh>
    <rPh sb="59" eb="61">
      <t>イコウ</t>
    </rPh>
    <rPh sb="62" eb="63">
      <t>オオ</t>
    </rPh>
    <rPh sb="65" eb="67">
      <t>シイン</t>
    </rPh>
    <rPh sb="67" eb="69">
      <t>ブンルイ</t>
    </rPh>
    <rPh sb="70" eb="71">
      <t>カ</t>
    </rPh>
    <rPh sb="79" eb="80">
      <t>イ</t>
    </rPh>
    <rPh sb="82" eb="84">
      <t>ケイサイ</t>
    </rPh>
    <phoneticPr fontId="3"/>
  </si>
  <si>
    <t xml:space="preserve">       3  「老衰」は、「精神病の記載のない老衰」のことである。
       4  昭和42年以前の「その他の新生児固有の疾患」は、「Ｂ44 その他の新生児固有の疾患及び性質不明の未熟児」のことである。</t>
    <rPh sb="11" eb="13">
      <t>ロウスイ</t>
    </rPh>
    <rPh sb="17" eb="20">
      <t>セイシンビョウ</t>
    </rPh>
    <rPh sb="21" eb="23">
      <t>キサイ</t>
    </rPh>
    <rPh sb="26" eb="28">
      <t>ロウスイ</t>
    </rPh>
    <rPh sb="47" eb="49">
      <t>ショウワ</t>
    </rPh>
    <rPh sb="51" eb="52">
      <t>ネン</t>
    </rPh>
    <rPh sb="52" eb="54">
      <t>イゼン</t>
    </rPh>
    <rPh sb="56" eb="59">
      <t>ソノタ</t>
    </rPh>
    <rPh sb="60" eb="63">
      <t>シンセイジ</t>
    </rPh>
    <rPh sb="63" eb="65">
      <t>コユウ</t>
    </rPh>
    <rPh sb="66" eb="68">
      <t>シッカン</t>
    </rPh>
    <rPh sb="76" eb="79">
      <t>ソノタ</t>
    </rPh>
    <rPh sb="80" eb="83">
      <t>シンセイジ</t>
    </rPh>
    <rPh sb="83" eb="85">
      <t>コユウ</t>
    </rPh>
    <rPh sb="86" eb="88">
      <t>シッカン</t>
    </rPh>
    <rPh sb="88" eb="89">
      <t>オヨ</t>
    </rPh>
    <rPh sb="90" eb="92">
      <t>セイシツ</t>
    </rPh>
    <rPh sb="92" eb="94">
      <t>フメイ</t>
    </rPh>
    <rPh sb="95" eb="98">
      <t>ミジュクジ</t>
    </rPh>
    <phoneticPr fontId="3"/>
  </si>
  <si>
    <t>　　表24  ５歳階級別にみた年次別三大死因死亡数　</t>
    <rPh sb="8" eb="9">
      <t>サイ</t>
    </rPh>
    <rPh sb="9" eb="11">
      <t>カイキュウ</t>
    </rPh>
    <rPh sb="11" eb="12">
      <t>ベツ</t>
    </rPh>
    <rPh sb="15" eb="17">
      <t>ネンジ</t>
    </rPh>
    <rPh sb="17" eb="18">
      <t>ベツ</t>
    </rPh>
    <rPh sb="18" eb="20">
      <t>サンダイ</t>
    </rPh>
    <rPh sb="20" eb="22">
      <t>シイン</t>
    </rPh>
    <rPh sb="22" eb="25">
      <t>シボウスウ</t>
    </rPh>
    <phoneticPr fontId="3"/>
  </si>
  <si>
    <t>死   因   別</t>
    <rPh sb="0" eb="5">
      <t>シイン</t>
    </rPh>
    <rPh sb="8" eb="9">
      <t>ベツ</t>
    </rPh>
    <phoneticPr fontId="3"/>
  </si>
  <si>
    <t>総 数</t>
    <rPh sb="0" eb="3">
      <t>ソウスウ</t>
    </rPh>
    <phoneticPr fontId="3"/>
  </si>
  <si>
    <t>0～4</t>
    <phoneticPr fontId="3"/>
  </si>
  <si>
    <t>5～9</t>
    <phoneticPr fontId="3"/>
  </si>
  <si>
    <t>10～14</t>
    <phoneticPr fontId="3"/>
  </si>
  <si>
    <t>15～19</t>
    <phoneticPr fontId="3"/>
  </si>
  <si>
    <t>20～24</t>
    <phoneticPr fontId="3"/>
  </si>
  <si>
    <t>25～29</t>
    <phoneticPr fontId="3"/>
  </si>
  <si>
    <t>30～34</t>
    <phoneticPr fontId="3"/>
  </si>
  <si>
    <t>35～39</t>
    <phoneticPr fontId="3"/>
  </si>
  <si>
    <t>40～44</t>
    <phoneticPr fontId="3"/>
  </si>
  <si>
    <t>45～49</t>
    <phoneticPr fontId="3"/>
  </si>
  <si>
    <t>50～54</t>
    <phoneticPr fontId="3"/>
  </si>
  <si>
    <t>55～59</t>
    <phoneticPr fontId="3"/>
  </si>
  <si>
    <t>60～64</t>
    <phoneticPr fontId="3"/>
  </si>
  <si>
    <t>65～69</t>
    <phoneticPr fontId="3"/>
  </si>
  <si>
    <t>70～74</t>
    <phoneticPr fontId="3"/>
  </si>
  <si>
    <t>75～79</t>
    <phoneticPr fontId="3"/>
  </si>
  <si>
    <t>80～84</t>
    <phoneticPr fontId="3"/>
  </si>
  <si>
    <t>85歳
以上</t>
    <rPh sb="2" eb="3">
      <t>サイ</t>
    </rPh>
    <rPh sb="4" eb="6">
      <t>イジョウ</t>
    </rPh>
    <phoneticPr fontId="3"/>
  </si>
  <si>
    <t>不　詳</t>
    <rPh sb="0" eb="3">
      <t>フショウ</t>
    </rPh>
    <phoneticPr fontId="3"/>
  </si>
  <si>
    <t>平成28</t>
    <rPh sb="0" eb="2">
      <t>ヘイセイ</t>
    </rPh>
    <phoneticPr fontId="3"/>
  </si>
  <si>
    <t xml:space="preserve"> 死   亡   総   数</t>
    <rPh sb="1" eb="6">
      <t>シボウ</t>
    </rPh>
    <rPh sb="9" eb="14">
      <t>ソウスウ</t>
    </rPh>
    <phoneticPr fontId="3"/>
  </si>
  <si>
    <t>三 大 死 因 合 計</t>
    <rPh sb="0" eb="3">
      <t>サンダイ</t>
    </rPh>
    <rPh sb="4" eb="7">
      <t>シイン</t>
    </rPh>
    <rPh sb="8" eb="11">
      <t>ゴウケイ</t>
    </rPh>
    <phoneticPr fontId="3"/>
  </si>
  <si>
    <t>令和 2　</t>
    <rPh sb="0" eb="2">
      <t>レイワ</t>
    </rPh>
    <phoneticPr fontId="3"/>
  </si>
  <si>
    <t>令和 3</t>
    <rPh sb="0" eb="2">
      <t>レイワ</t>
    </rPh>
    <phoneticPr fontId="3"/>
  </si>
  <si>
    <t>　　表25　年次別にみた三大死因死亡数</t>
    <rPh sb="2" eb="3">
      <t>ヒョウ</t>
    </rPh>
    <rPh sb="6" eb="8">
      <t>ネンジ</t>
    </rPh>
    <rPh sb="8" eb="9">
      <t>ベツ</t>
    </rPh>
    <rPh sb="12" eb="14">
      <t>サンダイ</t>
    </rPh>
    <rPh sb="14" eb="16">
      <t>シイン</t>
    </rPh>
    <rPh sb="16" eb="18">
      <t>シボウ</t>
    </rPh>
    <rPh sb="18" eb="19">
      <t>スウ</t>
    </rPh>
    <phoneticPr fontId="3"/>
  </si>
  <si>
    <t>(単位：人）</t>
    <rPh sb="1" eb="3">
      <t>タンイ</t>
    </rPh>
    <rPh sb="4" eb="5">
      <t>ヒト</t>
    </rPh>
    <phoneticPr fontId="3"/>
  </si>
  <si>
    <t>区　　　　　　　　　　　　　分</t>
    <rPh sb="0" eb="1">
      <t>ク</t>
    </rPh>
    <rPh sb="14" eb="15">
      <t>ブン</t>
    </rPh>
    <phoneticPr fontId="24"/>
  </si>
  <si>
    <t>平成27年</t>
    <rPh sb="0" eb="2">
      <t>ヘイセイ</t>
    </rPh>
    <rPh sb="4" eb="5">
      <t>ネン</t>
    </rPh>
    <phoneticPr fontId="24"/>
  </si>
  <si>
    <t>平成28年</t>
    <rPh sb="0" eb="2">
      <t>ヘイセイ</t>
    </rPh>
    <rPh sb="4" eb="5">
      <t>ネン</t>
    </rPh>
    <phoneticPr fontId="24"/>
  </si>
  <si>
    <t>広　島　市</t>
    <rPh sb="0" eb="1">
      <t>ヒロ</t>
    </rPh>
    <rPh sb="2" eb="3">
      <t>シマ</t>
    </rPh>
    <rPh sb="4" eb="5">
      <t>シ</t>
    </rPh>
    <phoneticPr fontId="24"/>
  </si>
  <si>
    <t>　　 死　　　　亡　　　　総　　　　数　　　</t>
    <rPh sb="3" eb="4">
      <t>シ</t>
    </rPh>
    <rPh sb="8" eb="9">
      <t>ボウ</t>
    </rPh>
    <rPh sb="13" eb="14">
      <t>フサ</t>
    </rPh>
    <rPh sb="18" eb="19">
      <t>カズ</t>
    </rPh>
    <phoneticPr fontId="24"/>
  </si>
  <si>
    <t xml:space="preserve">三　 大　 死　 因　 合　 計 　　 </t>
    <rPh sb="0" eb="1">
      <t>サン</t>
    </rPh>
    <rPh sb="3" eb="4">
      <t>ダイ</t>
    </rPh>
    <rPh sb="6" eb="7">
      <t>シ</t>
    </rPh>
    <rPh sb="9" eb="10">
      <t>イン</t>
    </rPh>
    <rPh sb="12" eb="13">
      <t>ゴウ</t>
    </rPh>
    <rPh sb="15" eb="16">
      <t>ケイ</t>
    </rPh>
    <phoneticPr fontId="24"/>
  </si>
  <si>
    <t>悪 　性 　新 　生　 物　　　</t>
    <rPh sb="0" eb="1">
      <t>アク</t>
    </rPh>
    <rPh sb="3" eb="4">
      <t>セイ</t>
    </rPh>
    <rPh sb="6" eb="7">
      <t>シン</t>
    </rPh>
    <rPh sb="9" eb="10">
      <t>ショウ</t>
    </rPh>
    <rPh sb="12" eb="13">
      <t>ブツ</t>
    </rPh>
    <phoneticPr fontId="24"/>
  </si>
  <si>
    <t>脳　 血　 管 　疾 　患　　　</t>
    <rPh sb="0" eb="1">
      <t>ノウ</t>
    </rPh>
    <rPh sb="3" eb="4">
      <t>チ</t>
    </rPh>
    <rPh sb="6" eb="7">
      <t>カン</t>
    </rPh>
    <rPh sb="9" eb="10">
      <t>ヤマイ</t>
    </rPh>
    <rPh sb="12" eb="13">
      <t>ワズラ</t>
    </rPh>
    <phoneticPr fontId="24"/>
  </si>
  <si>
    <t>心　　　　疾  　　　患　　　</t>
    <rPh sb="0" eb="1">
      <t>ココロ</t>
    </rPh>
    <rPh sb="5" eb="6">
      <t>ヤマイ</t>
    </rPh>
    <rPh sb="11" eb="12">
      <t>ワズラ</t>
    </rPh>
    <phoneticPr fontId="24"/>
  </si>
  <si>
    <t>人　　　　　　　　　　　　　　口　　　</t>
    <rPh sb="0" eb="1">
      <t>ヒト</t>
    </rPh>
    <rPh sb="15" eb="16">
      <t>クチ</t>
    </rPh>
    <phoneticPr fontId="24"/>
  </si>
  <si>
    <t>広　島　県</t>
    <rPh sb="0" eb="1">
      <t>ヒロ</t>
    </rPh>
    <rPh sb="2" eb="3">
      <t>シマ</t>
    </rPh>
    <rPh sb="4" eb="5">
      <t>ケン</t>
    </rPh>
    <phoneticPr fontId="24"/>
  </si>
  <si>
    <t>全　　　国</t>
    <rPh sb="0" eb="1">
      <t>ゼン</t>
    </rPh>
    <rPh sb="4" eb="5">
      <t>クニ</t>
    </rPh>
    <phoneticPr fontId="24"/>
  </si>
  <si>
    <t>　　表26　年次別にみた三大死因死亡率（人口千対）</t>
    <rPh sb="2" eb="3">
      <t>ヒョウ</t>
    </rPh>
    <rPh sb="6" eb="8">
      <t>ネンジ</t>
    </rPh>
    <rPh sb="8" eb="9">
      <t>ベツ</t>
    </rPh>
    <rPh sb="12" eb="14">
      <t>サンダイ</t>
    </rPh>
    <rPh sb="14" eb="16">
      <t>シイン</t>
    </rPh>
    <rPh sb="16" eb="18">
      <t>シボウ</t>
    </rPh>
    <rPh sb="18" eb="19">
      <t>リツ</t>
    </rPh>
    <rPh sb="20" eb="22">
      <t>ジンコウ</t>
    </rPh>
    <rPh sb="22" eb="23">
      <t>セン</t>
    </rPh>
    <rPh sb="23" eb="24">
      <t>タイ</t>
    </rPh>
    <phoneticPr fontId="3"/>
  </si>
  <si>
    <t>区　　　　分</t>
    <rPh sb="0" eb="1">
      <t>ク</t>
    </rPh>
    <rPh sb="5" eb="6">
      <t>ブン</t>
    </rPh>
    <phoneticPr fontId="24"/>
  </si>
  <si>
    <t>平成29年</t>
    <rPh sb="0" eb="2">
      <t>ヘイセイ</t>
    </rPh>
    <rPh sb="4" eb="5">
      <t>ネン</t>
    </rPh>
    <phoneticPr fontId="24"/>
  </si>
  <si>
    <t>平成30年</t>
    <rPh sb="0" eb="2">
      <t>ヘイセイ</t>
    </rPh>
    <rPh sb="4" eb="5">
      <t>ネン</t>
    </rPh>
    <phoneticPr fontId="24"/>
  </si>
  <si>
    <t>平成31年</t>
    <rPh sb="0" eb="2">
      <t>ヘイセイ</t>
    </rPh>
    <rPh sb="4" eb="5">
      <t>ネン</t>
    </rPh>
    <phoneticPr fontId="24"/>
  </si>
  <si>
    <t>令和2年</t>
    <rPh sb="0" eb="2">
      <t>レイワ</t>
    </rPh>
    <rPh sb="3" eb="4">
      <t>ネン</t>
    </rPh>
    <phoneticPr fontId="24"/>
  </si>
  <si>
    <t>令和3年</t>
    <rPh sb="0" eb="2">
      <t>レイワ</t>
    </rPh>
    <rPh sb="3" eb="4">
      <t>ネン</t>
    </rPh>
    <phoneticPr fontId="24"/>
  </si>
  <si>
    <t>死　　亡　　総　　数</t>
    <rPh sb="0" eb="1">
      <t>シ</t>
    </rPh>
    <rPh sb="3" eb="4">
      <t>ボウ</t>
    </rPh>
    <rPh sb="6" eb="7">
      <t>フサ</t>
    </rPh>
    <rPh sb="9" eb="10">
      <t>カズ</t>
    </rPh>
    <phoneticPr fontId="24"/>
  </si>
  <si>
    <t>三 大 死 因 合 計　</t>
    <rPh sb="0" eb="3">
      <t>サンダイ</t>
    </rPh>
    <rPh sb="4" eb="7">
      <t>シイン</t>
    </rPh>
    <rPh sb="8" eb="11">
      <t>ゴウケイ</t>
    </rPh>
    <phoneticPr fontId="24"/>
  </si>
  <si>
    <t>悪 性 新 生 物　</t>
    <rPh sb="0" eb="3">
      <t>アクセイ</t>
    </rPh>
    <rPh sb="4" eb="9">
      <t>シンセイブツ</t>
    </rPh>
    <phoneticPr fontId="24"/>
  </si>
  <si>
    <t>脳 血 管 疾 患　</t>
    <rPh sb="0" eb="1">
      <t>ノウ</t>
    </rPh>
    <rPh sb="2" eb="5">
      <t>ケッカン</t>
    </rPh>
    <rPh sb="6" eb="9">
      <t>シッカン</t>
    </rPh>
    <phoneticPr fontId="24"/>
  </si>
  <si>
    <t>心 　 疾 　 患　</t>
    <rPh sb="0" eb="1">
      <t>ココロ</t>
    </rPh>
    <rPh sb="4" eb="5">
      <t>ヤマイ</t>
    </rPh>
    <rPh sb="8" eb="9">
      <t>ワズラ</t>
    </rPh>
    <phoneticPr fontId="24"/>
  </si>
  <si>
    <t>　　表27　年次別にみた三大死因の死亡総数に対する割合</t>
    <rPh sb="2" eb="3">
      <t>ヒョウ</t>
    </rPh>
    <rPh sb="6" eb="8">
      <t>ネンジ</t>
    </rPh>
    <rPh sb="8" eb="9">
      <t>ベツ</t>
    </rPh>
    <rPh sb="12" eb="14">
      <t>サンダイ</t>
    </rPh>
    <rPh sb="14" eb="16">
      <t>シイン</t>
    </rPh>
    <rPh sb="17" eb="19">
      <t>シボウ</t>
    </rPh>
    <rPh sb="19" eb="21">
      <t>ソウスウ</t>
    </rPh>
    <rPh sb="22" eb="23">
      <t>タイ</t>
    </rPh>
    <rPh sb="25" eb="27">
      <t>ワリアイ</t>
    </rPh>
    <phoneticPr fontId="3"/>
  </si>
  <si>
    <t>(単位：％）</t>
    <phoneticPr fontId="28"/>
  </si>
  <si>
    <t>三 大 死 因 合 計　</t>
    <rPh sb="0" eb="1">
      <t>サン</t>
    </rPh>
    <rPh sb="2" eb="3">
      <t>ダイ</t>
    </rPh>
    <rPh sb="4" eb="5">
      <t>シ</t>
    </rPh>
    <rPh sb="6" eb="7">
      <t>イン</t>
    </rPh>
    <rPh sb="8" eb="9">
      <t>ゴウ</t>
    </rPh>
    <rPh sb="10" eb="11">
      <t>ケイ</t>
    </rPh>
    <phoneticPr fontId="24"/>
  </si>
  <si>
    <t>悪 性 新 生 物　</t>
    <rPh sb="0" eb="1">
      <t>アク</t>
    </rPh>
    <rPh sb="2" eb="3">
      <t>セイ</t>
    </rPh>
    <rPh sb="4" eb="5">
      <t>シン</t>
    </rPh>
    <rPh sb="6" eb="7">
      <t>ショウ</t>
    </rPh>
    <rPh sb="8" eb="9">
      <t>モノ</t>
    </rPh>
    <phoneticPr fontId="24"/>
  </si>
  <si>
    <t>脳 血 管 疾 患　</t>
    <rPh sb="0" eb="1">
      <t>ノウ</t>
    </rPh>
    <rPh sb="2" eb="3">
      <t>チ</t>
    </rPh>
    <rPh sb="4" eb="5">
      <t>カン</t>
    </rPh>
    <rPh sb="6" eb="7">
      <t>ヤマイ</t>
    </rPh>
    <rPh sb="8" eb="9">
      <t>ワズラ</t>
    </rPh>
    <phoneticPr fontId="24"/>
  </si>
  <si>
    <t>心　　疾　　患　</t>
    <rPh sb="0" eb="1">
      <t>ココロ</t>
    </rPh>
    <rPh sb="3" eb="4">
      <t>ヤマイ</t>
    </rPh>
    <rPh sb="6" eb="7">
      <t>ワズラ</t>
    </rPh>
    <phoneticPr fontId="24"/>
  </si>
  <si>
    <t>　　表28　部位別にみた悪性新生物&lt;腫瘍&gt;死亡数・率（人口10万対）・割合</t>
    <rPh sb="2" eb="3">
      <t>ヒョウ</t>
    </rPh>
    <rPh sb="6" eb="8">
      <t>ブイ</t>
    </rPh>
    <rPh sb="8" eb="9">
      <t>ベツ</t>
    </rPh>
    <rPh sb="12" eb="14">
      <t>アクセイ</t>
    </rPh>
    <rPh sb="14" eb="17">
      <t>シンセイブツ</t>
    </rPh>
    <rPh sb="18" eb="20">
      <t>シュヨウ</t>
    </rPh>
    <rPh sb="21" eb="23">
      <t>シボウ</t>
    </rPh>
    <rPh sb="23" eb="24">
      <t>スウ</t>
    </rPh>
    <rPh sb="25" eb="26">
      <t>リツ</t>
    </rPh>
    <rPh sb="27" eb="29">
      <t>ジンコウ</t>
    </rPh>
    <rPh sb="31" eb="32">
      <t>マン</t>
    </rPh>
    <rPh sb="32" eb="33">
      <t>タイ</t>
    </rPh>
    <rPh sb="35" eb="37">
      <t>ワリアイ</t>
    </rPh>
    <phoneticPr fontId="3"/>
  </si>
  <si>
    <t>(単位：人，％）</t>
    <rPh sb="1" eb="3">
      <t>タンイ</t>
    </rPh>
    <rPh sb="4" eb="5">
      <t>ヒト</t>
    </rPh>
    <phoneticPr fontId="3"/>
  </si>
  <si>
    <t>令和３年</t>
    <rPh sb="0" eb="2">
      <t>レイワ</t>
    </rPh>
    <rPh sb="3" eb="4">
      <t>ネン</t>
    </rPh>
    <phoneticPr fontId="15"/>
  </si>
  <si>
    <t>広島市</t>
    <rPh sb="0" eb="3">
      <t>ヒロシマシ</t>
    </rPh>
    <phoneticPr fontId="15"/>
  </si>
  <si>
    <t>全　　　　　　　国</t>
    <rPh sb="0" eb="1">
      <t>ゼン</t>
    </rPh>
    <rPh sb="8" eb="9">
      <t>クニ</t>
    </rPh>
    <phoneticPr fontId="15"/>
  </si>
  <si>
    <t>部位</t>
    <rPh sb="0" eb="2">
      <t>ブイ</t>
    </rPh>
    <phoneticPr fontId="15"/>
  </si>
  <si>
    <t>死亡数</t>
    <rPh sb="0" eb="2">
      <t>シボウ</t>
    </rPh>
    <rPh sb="2" eb="3">
      <t>スウ</t>
    </rPh>
    <phoneticPr fontId="15"/>
  </si>
  <si>
    <t>死亡率</t>
    <rPh sb="0" eb="2">
      <t>シボウ</t>
    </rPh>
    <rPh sb="2" eb="3">
      <t>リツ</t>
    </rPh>
    <phoneticPr fontId="15"/>
  </si>
  <si>
    <t>死亡割合</t>
    <rPh sb="0" eb="2">
      <t>シボウ</t>
    </rPh>
    <rPh sb="2" eb="4">
      <t>ワリアイ</t>
    </rPh>
    <phoneticPr fontId="15"/>
  </si>
  <si>
    <t>男</t>
    <rPh sb="0" eb="1">
      <t>オトコ</t>
    </rPh>
    <phoneticPr fontId="15"/>
  </si>
  <si>
    <t>女</t>
    <rPh sb="0" eb="1">
      <t>オンナ</t>
    </rPh>
    <phoneticPr fontId="15"/>
  </si>
  <si>
    <t>総数</t>
    <rPh sb="0" eb="2">
      <t>ソウスウ</t>
    </rPh>
    <phoneticPr fontId="15"/>
  </si>
  <si>
    <t>食道</t>
    <rPh sb="0" eb="2">
      <t>ショクドウ</t>
    </rPh>
    <phoneticPr fontId="15"/>
  </si>
  <si>
    <t>胃</t>
    <rPh sb="0" eb="1">
      <t>イ</t>
    </rPh>
    <phoneticPr fontId="15"/>
  </si>
  <si>
    <t>結腸</t>
    <rPh sb="0" eb="2">
      <t>ケッチョウ</t>
    </rPh>
    <phoneticPr fontId="15"/>
  </si>
  <si>
    <t>直腸Ｓ状結腸移行部
　　　　及び直腸</t>
    <rPh sb="0" eb="2">
      <t>チョクチョウ</t>
    </rPh>
    <rPh sb="3" eb="4">
      <t>ジョウタイ</t>
    </rPh>
    <rPh sb="4" eb="6">
      <t>ケッチョウ</t>
    </rPh>
    <rPh sb="6" eb="8">
      <t>イコウ</t>
    </rPh>
    <rPh sb="8" eb="9">
      <t>ブ</t>
    </rPh>
    <phoneticPr fontId="15"/>
  </si>
  <si>
    <t>肝及び肝内胆管</t>
    <rPh sb="0" eb="1">
      <t>カンゾウ</t>
    </rPh>
    <rPh sb="1" eb="2">
      <t>オヨ</t>
    </rPh>
    <rPh sb="3" eb="4">
      <t>カンゾウ</t>
    </rPh>
    <rPh sb="4" eb="5">
      <t>ナイ</t>
    </rPh>
    <rPh sb="5" eb="6">
      <t>タン</t>
    </rPh>
    <rPh sb="6" eb="7">
      <t>カンリ</t>
    </rPh>
    <phoneticPr fontId="15"/>
  </si>
  <si>
    <t>胆のう及び
　　その他の胆道</t>
    <rPh sb="0" eb="1">
      <t>タン</t>
    </rPh>
    <rPh sb="3" eb="4">
      <t>オヨ</t>
    </rPh>
    <phoneticPr fontId="15"/>
  </si>
  <si>
    <t>膵</t>
    <rPh sb="0" eb="1">
      <t>スイゾウ</t>
    </rPh>
    <phoneticPr fontId="15"/>
  </si>
  <si>
    <t>気管,気管支及び肺</t>
    <rPh sb="0" eb="1">
      <t>キモ</t>
    </rPh>
    <rPh sb="1" eb="2">
      <t>カンリ</t>
    </rPh>
    <rPh sb="3" eb="5">
      <t>キカン</t>
    </rPh>
    <rPh sb="5" eb="6">
      <t>シエン</t>
    </rPh>
    <rPh sb="6" eb="7">
      <t>オヨ</t>
    </rPh>
    <rPh sb="8" eb="9">
      <t>ハイ</t>
    </rPh>
    <phoneticPr fontId="15"/>
  </si>
  <si>
    <t>乳房</t>
    <rPh sb="0" eb="2">
      <t>ニュウボウ</t>
    </rPh>
    <phoneticPr fontId="15"/>
  </si>
  <si>
    <t>子宮</t>
    <rPh sb="0" eb="2">
      <t>シキュウ</t>
    </rPh>
    <phoneticPr fontId="15"/>
  </si>
  <si>
    <t>白血病</t>
    <rPh sb="0" eb="3">
      <t>ハッケツビョウ</t>
    </rPh>
    <phoneticPr fontId="15"/>
  </si>
  <si>
    <t>その他</t>
    <rPh sb="0" eb="3">
      <t>ソノタ</t>
    </rPh>
    <phoneticPr fontId="15"/>
  </si>
  <si>
    <t>　　表29　病類別にみた脳血管疾患死亡数・率（人口10万対）・割合</t>
    <rPh sb="2" eb="3">
      <t>ヒョウ</t>
    </rPh>
    <rPh sb="6" eb="7">
      <t>ヤマイ</t>
    </rPh>
    <rPh sb="7" eb="8">
      <t>ルイ</t>
    </rPh>
    <rPh sb="8" eb="9">
      <t>ベツ</t>
    </rPh>
    <rPh sb="12" eb="13">
      <t>ノウ</t>
    </rPh>
    <rPh sb="13" eb="15">
      <t>ケッカン</t>
    </rPh>
    <rPh sb="15" eb="17">
      <t>シッカン</t>
    </rPh>
    <rPh sb="17" eb="19">
      <t>シボウ</t>
    </rPh>
    <rPh sb="19" eb="20">
      <t>スウ</t>
    </rPh>
    <rPh sb="21" eb="22">
      <t>リツ</t>
    </rPh>
    <rPh sb="23" eb="25">
      <t>ジンコウ</t>
    </rPh>
    <rPh sb="27" eb="28">
      <t>マン</t>
    </rPh>
    <rPh sb="28" eb="29">
      <t>タイ</t>
    </rPh>
    <rPh sb="31" eb="33">
      <t>ワリアイ</t>
    </rPh>
    <phoneticPr fontId="3"/>
  </si>
  <si>
    <t>全国</t>
    <rPh sb="0" eb="2">
      <t>ゼンコク</t>
    </rPh>
    <phoneticPr fontId="15"/>
  </si>
  <si>
    <t>病類</t>
    <rPh sb="0" eb="1">
      <t>ヤマイ</t>
    </rPh>
    <rPh sb="1" eb="2">
      <t>ルイ</t>
    </rPh>
    <phoneticPr fontId="15"/>
  </si>
  <si>
    <t>くも膜下出血</t>
    <rPh sb="2" eb="3">
      <t>マク</t>
    </rPh>
    <rPh sb="3" eb="4">
      <t>シタ</t>
    </rPh>
    <rPh sb="4" eb="6">
      <t>シュッケツ</t>
    </rPh>
    <phoneticPr fontId="15"/>
  </si>
  <si>
    <t>脳内出血</t>
    <rPh sb="0" eb="2">
      <t>ノウナイ</t>
    </rPh>
    <rPh sb="2" eb="3">
      <t>シュッケ</t>
    </rPh>
    <rPh sb="3" eb="4">
      <t>チ</t>
    </rPh>
    <phoneticPr fontId="15"/>
  </si>
  <si>
    <t>脳梗塞</t>
    <rPh sb="0" eb="1">
      <t>ノウ</t>
    </rPh>
    <rPh sb="1" eb="3">
      <t>コウソク</t>
    </rPh>
    <phoneticPr fontId="15"/>
  </si>
  <si>
    <t>その他の脳血管疾患</t>
    <rPh sb="0" eb="3">
      <t>ソノタ</t>
    </rPh>
    <rPh sb="4" eb="5">
      <t>ノウ</t>
    </rPh>
    <rPh sb="5" eb="7">
      <t>ケッカン</t>
    </rPh>
    <rPh sb="7" eb="9">
      <t>シッカン</t>
    </rPh>
    <phoneticPr fontId="15"/>
  </si>
  <si>
    <t>死亡統計</t>
    <phoneticPr fontId="15"/>
  </si>
  <si>
    <t>　　表30　病類別にみた心疾患死亡数・率（人口10万対）・割合</t>
    <rPh sb="2" eb="3">
      <t>ヒョウ</t>
    </rPh>
    <rPh sb="6" eb="7">
      <t>ヤマイ</t>
    </rPh>
    <rPh sb="7" eb="8">
      <t>ルイ</t>
    </rPh>
    <rPh sb="8" eb="9">
      <t>ベツ</t>
    </rPh>
    <rPh sb="12" eb="13">
      <t>ココロ</t>
    </rPh>
    <rPh sb="13" eb="15">
      <t>シッカン</t>
    </rPh>
    <rPh sb="15" eb="17">
      <t>シボウ</t>
    </rPh>
    <rPh sb="17" eb="18">
      <t>スウ</t>
    </rPh>
    <rPh sb="19" eb="20">
      <t>リツ</t>
    </rPh>
    <rPh sb="21" eb="23">
      <t>ジンコウ</t>
    </rPh>
    <rPh sb="25" eb="26">
      <t>マン</t>
    </rPh>
    <rPh sb="26" eb="27">
      <t>タイ</t>
    </rPh>
    <rPh sb="29" eb="31">
      <t>ワリアイ</t>
    </rPh>
    <phoneticPr fontId="3"/>
  </si>
  <si>
    <t>急性心筋梗塞</t>
    <rPh sb="0" eb="2">
      <t>キュウセイ</t>
    </rPh>
    <rPh sb="2" eb="4">
      <t>シンキン</t>
    </rPh>
    <rPh sb="4" eb="6">
      <t>コウソク</t>
    </rPh>
    <phoneticPr fontId="15"/>
  </si>
  <si>
    <t>その他の虚血性心疾患</t>
    <rPh sb="0" eb="3">
      <t>ソノタ</t>
    </rPh>
    <rPh sb="4" eb="5">
      <t>キョダツ</t>
    </rPh>
    <rPh sb="5" eb="6">
      <t>チ</t>
    </rPh>
    <rPh sb="6" eb="7">
      <t>セイ</t>
    </rPh>
    <rPh sb="7" eb="8">
      <t>ココロ</t>
    </rPh>
    <rPh sb="8" eb="10">
      <t>シッカン</t>
    </rPh>
    <phoneticPr fontId="15"/>
  </si>
  <si>
    <t>不整脈及び伝導障害</t>
    <rPh sb="0" eb="1">
      <t>フベン</t>
    </rPh>
    <rPh sb="1" eb="2">
      <t>セイリ</t>
    </rPh>
    <rPh sb="2" eb="3">
      <t>ミャク</t>
    </rPh>
    <rPh sb="3" eb="4">
      <t>オヨ</t>
    </rPh>
    <rPh sb="5" eb="7">
      <t>デンドウ</t>
    </rPh>
    <rPh sb="7" eb="9">
      <t>ショウガイ</t>
    </rPh>
    <phoneticPr fontId="15"/>
  </si>
  <si>
    <t>心不全</t>
    <rPh sb="0" eb="3">
      <t>シンフゼン</t>
    </rPh>
    <phoneticPr fontId="15"/>
  </si>
  <si>
    <t>その他の心疾患</t>
    <rPh sb="0" eb="3">
      <t>ソノタ</t>
    </rPh>
    <rPh sb="4" eb="5">
      <t>ココロ</t>
    </rPh>
    <rPh sb="5" eb="7">
      <t>シッカン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</si>
</sst>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 * #,##0_ ;_ * \-#,##0_ ;_ * &quot;-&quot;_ ;_ @_ "/>
    <numFmt numFmtId="176" formatCode="_ * #,##0;_ * \-#,##0;_ * &quot;－&quot;;_ @_ "/>
    <numFmt numFmtId="177" formatCode="_ * #,##0;_ * \-#,##0;_ * &quot;-&quot;;_ @_ "/>
    <numFmt numFmtId="178" formatCode="0.0_);[Red]\(0.0\)"/>
    <numFmt numFmtId="179" formatCode="0.0_ "/>
    <numFmt numFmtId="180" formatCode="#,##0_);[Red]\(#,##0\)"/>
    <numFmt numFmtId="181" formatCode="0.0"/>
    <numFmt numFmtId="182" formatCode="_ * #,##0.0;_ * \-#,##0.0;_ * &quot;－&quot;;_ @_ "/>
    <numFmt numFmtId="183" formatCode="_ * #,##0.0_ ;_ * \-#,##0.0_ ;_ * &quot;-&quot;??_ ;_ @_ "/>
    <numFmt numFmtId="184" formatCode="_ * #,##0;_ * \-#,##0;_ * &quot;・&quot;;_ @_ "/>
    <numFmt numFmtId="185" formatCode="_ * #,##0.0;_ * \-#,##0.0;_ * &quot;・&quot;;_ @_ "/>
    <numFmt numFmtId="186" formatCode="#,##0.0_ 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4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0.5"/>
      <name val="ＭＳ 明朝"/>
      <family val="1"/>
      <charset val="128"/>
    </font>
    <font>
      <sz val="7"/>
      <name val="ＭＳ 明朝"/>
      <family val="1"/>
      <charset val="128"/>
    </font>
    <font>
      <sz val="6.5"/>
      <name val="ＭＳ 明朝"/>
      <family val="1"/>
      <charset val="128"/>
    </font>
    <font>
      <b/>
      <sz val="7"/>
      <name val="ＭＳ ゴシック"/>
      <family val="3"/>
      <charset val="128"/>
    </font>
    <font>
      <b/>
      <sz val="11"/>
      <name val="ＭＳ 明朝"/>
      <family val="1"/>
      <charset val="128"/>
    </font>
    <font>
      <sz val="7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.5"/>
      <name val="ＭＳ ゴシック"/>
      <family val="3"/>
      <charset val="128"/>
    </font>
    <font>
      <b/>
      <sz val="10"/>
      <name val="ＭＳ 明朝"/>
      <family val="1"/>
      <charset val="128"/>
    </font>
    <font>
      <sz val="6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0.5"/>
      <name val="ＭＳ 明朝"/>
      <family val="1"/>
      <charset val="128"/>
    </font>
    <font>
      <sz val="10.5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9" fillId="0" borderId="0"/>
    <xf numFmtId="38" fontId="1" fillId="0" borderId="0" applyFont="0" applyFill="0" applyBorder="0" applyAlignment="0" applyProtection="0"/>
  </cellStyleXfs>
  <cellXfs count="405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/>
    <xf numFmtId="0" fontId="6" fillId="0" borderId="0" xfId="0" applyFont="1" applyFill="1" applyBorder="1"/>
    <xf numFmtId="49" fontId="7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38" fontId="10" fillId="2" borderId="7" xfId="1" applyFont="1" applyFill="1" applyBorder="1" applyAlignment="1">
      <alignment horizontal="right" vertical="center"/>
    </xf>
    <xf numFmtId="38" fontId="10" fillId="2" borderId="8" xfId="1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vertical="center"/>
    </xf>
    <xf numFmtId="0" fontId="10" fillId="2" borderId="8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38" fontId="11" fillId="0" borderId="7" xfId="1" applyFont="1" applyFill="1" applyBorder="1" applyAlignment="1">
      <alignment horizontal="right" vertical="center"/>
    </xf>
    <xf numFmtId="38" fontId="9" fillId="0" borderId="7" xfId="1" applyFont="1" applyFill="1" applyBorder="1" applyAlignment="1">
      <alignment horizontal="right" vertical="center"/>
    </xf>
    <xf numFmtId="38" fontId="9" fillId="0" borderId="8" xfId="1" applyFont="1" applyFill="1" applyBorder="1" applyAlignment="1">
      <alignment horizontal="right" vertical="center"/>
    </xf>
    <xf numFmtId="38" fontId="9" fillId="2" borderId="7" xfId="1" applyFont="1" applyFill="1" applyBorder="1" applyAlignment="1">
      <alignment horizontal="right" vertical="center"/>
    </xf>
    <xf numFmtId="38" fontId="9" fillId="2" borderId="8" xfId="1" applyFont="1" applyFill="1" applyBorder="1" applyAlignment="1">
      <alignment horizontal="right" vertical="center"/>
    </xf>
    <xf numFmtId="38" fontId="9" fillId="0" borderId="7" xfId="1" applyFont="1" applyFill="1" applyBorder="1" applyAlignment="1" applyProtection="1">
      <alignment horizontal="right" vertical="center"/>
      <protection locked="0"/>
    </xf>
    <xf numFmtId="38" fontId="9" fillId="0" borderId="8" xfId="1" applyFont="1" applyFill="1" applyBorder="1" applyAlignment="1" applyProtection="1">
      <alignment horizontal="right" vertical="center"/>
      <protection locked="0"/>
    </xf>
    <xf numFmtId="0" fontId="9" fillId="0" borderId="7" xfId="0" applyFont="1" applyFill="1" applyBorder="1" applyAlignment="1" applyProtection="1">
      <alignment vertical="center"/>
      <protection locked="0"/>
    </xf>
    <xf numFmtId="0" fontId="9" fillId="0" borderId="8" xfId="0" applyFont="1" applyFill="1" applyBorder="1" applyAlignment="1" applyProtection="1">
      <alignment vertical="center"/>
      <protection locked="0"/>
    </xf>
    <xf numFmtId="0" fontId="9" fillId="0" borderId="9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10" xfId="0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vertical="center"/>
    </xf>
    <xf numFmtId="38" fontId="2" fillId="0" borderId="11" xfId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right" vertical="center"/>
    </xf>
    <xf numFmtId="49" fontId="9" fillId="0" borderId="13" xfId="0" applyNumberFormat="1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center" vertical="center" textRotation="255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textRotation="255"/>
    </xf>
    <xf numFmtId="49" fontId="9" fillId="0" borderId="9" xfId="0" applyNumberFormat="1" applyFont="1" applyFill="1" applyBorder="1" applyAlignment="1">
      <alignment horizontal="distributed" vertical="center"/>
    </xf>
    <xf numFmtId="0" fontId="9" fillId="0" borderId="7" xfId="0" applyFont="1" applyFill="1" applyBorder="1" applyAlignment="1">
      <alignment horizontal="center" vertical="center" textRotation="255"/>
    </xf>
    <xf numFmtId="0" fontId="9" fillId="0" borderId="7" xfId="0" applyFont="1" applyFill="1" applyBorder="1" applyAlignment="1">
      <alignment horizontal="center" textRotation="255"/>
    </xf>
    <xf numFmtId="0" fontId="9" fillId="0" borderId="8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49" fontId="9" fillId="0" borderId="10" xfId="0" applyNumberFormat="1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textRotation="255"/>
    </xf>
    <xf numFmtId="0" fontId="9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distributed" vertical="center" wrapText="1"/>
    </xf>
    <xf numFmtId="38" fontId="12" fillId="2" borderId="7" xfId="1" applyFont="1" applyFill="1" applyBorder="1" applyAlignment="1">
      <alignment horizontal="right" vertical="center"/>
    </xf>
    <xf numFmtId="38" fontId="12" fillId="2" borderId="8" xfId="1" applyFont="1" applyFill="1" applyBorder="1" applyAlignment="1">
      <alignment horizontal="right" vertical="center"/>
    </xf>
    <xf numFmtId="176" fontId="10" fillId="2" borderId="8" xfId="1" applyNumberFormat="1" applyFont="1" applyFill="1" applyBorder="1" applyAlignment="1" applyProtection="1">
      <alignment horizontal="right" vertical="center" shrinkToFit="1"/>
      <protection locked="0"/>
    </xf>
    <xf numFmtId="38" fontId="11" fillId="0" borderId="0" xfId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0" fontId="12" fillId="2" borderId="7" xfId="0" applyFont="1" applyFill="1" applyBorder="1" applyAlignment="1">
      <alignment vertical="center"/>
    </xf>
    <xf numFmtId="0" fontId="12" fillId="2" borderId="8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distributed" vertical="center"/>
    </xf>
    <xf numFmtId="177" fontId="13" fillId="2" borderId="7" xfId="1" applyNumberFormat="1" applyFont="1" applyFill="1" applyBorder="1" applyAlignment="1">
      <alignment horizontal="right" vertical="center"/>
    </xf>
    <xf numFmtId="176" fontId="13" fillId="2" borderId="7" xfId="1" applyNumberFormat="1" applyFont="1" applyFill="1" applyBorder="1" applyAlignment="1">
      <alignment horizontal="right" vertical="center"/>
    </xf>
    <xf numFmtId="176" fontId="13" fillId="2" borderId="8" xfId="1" applyNumberFormat="1" applyFont="1" applyFill="1" applyBorder="1" applyAlignment="1">
      <alignment horizontal="right" vertical="center"/>
    </xf>
    <xf numFmtId="176" fontId="9" fillId="2" borderId="8" xfId="1" applyNumberFormat="1" applyFont="1" applyFill="1" applyBorder="1" applyAlignment="1">
      <alignment horizontal="right" vertical="center"/>
    </xf>
    <xf numFmtId="176" fontId="9" fillId="0" borderId="0" xfId="1" applyNumberFormat="1" applyFont="1" applyFill="1" applyBorder="1" applyAlignment="1">
      <alignment horizontal="right" vertical="center"/>
    </xf>
    <xf numFmtId="38" fontId="13" fillId="2" borderId="7" xfId="1" applyFont="1" applyFill="1" applyBorder="1" applyAlignment="1">
      <alignment horizontal="right" vertical="center"/>
    </xf>
    <xf numFmtId="176" fontId="13" fillId="0" borderId="7" xfId="1" applyNumberFormat="1" applyFont="1" applyFill="1" applyBorder="1" applyAlignment="1" applyProtection="1">
      <alignment horizontal="right" vertical="center"/>
      <protection locked="0"/>
    </xf>
    <xf numFmtId="176" fontId="13" fillId="0" borderId="8" xfId="1" applyNumberFormat="1" applyFont="1" applyFill="1" applyBorder="1" applyAlignment="1" applyProtection="1">
      <alignment horizontal="right" vertical="center"/>
      <protection locked="0"/>
    </xf>
    <xf numFmtId="176" fontId="9" fillId="0" borderId="8" xfId="1" applyNumberFormat="1" applyFont="1" applyFill="1" applyBorder="1" applyAlignment="1" applyProtection="1">
      <alignment horizontal="right" vertical="center"/>
      <protection locked="0"/>
    </xf>
    <xf numFmtId="176" fontId="13" fillId="0" borderId="0" xfId="1" applyNumberFormat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176" fontId="13" fillId="0" borderId="7" xfId="1" applyNumberFormat="1" applyFont="1" applyFill="1" applyBorder="1" applyAlignment="1">
      <alignment horizontal="right" vertical="center"/>
    </xf>
    <xf numFmtId="176" fontId="13" fillId="0" borderId="8" xfId="1" applyNumberFormat="1" applyFont="1" applyFill="1" applyBorder="1" applyAlignment="1">
      <alignment horizontal="right" vertical="center"/>
    </xf>
    <xf numFmtId="176" fontId="9" fillId="0" borderId="8" xfId="1" applyNumberFormat="1" applyFont="1" applyFill="1" applyBorder="1" applyAlignment="1">
      <alignment horizontal="right" vertical="center"/>
    </xf>
    <xf numFmtId="0" fontId="7" fillId="0" borderId="0" xfId="0" applyFont="1" applyFill="1"/>
    <xf numFmtId="0" fontId="9" fillId="0" borderId="1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5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0" fillId="0" borderId="7" xfId="0" applyFont="1" applyFill="1" applyBorder="1" applyAlignment="1">
      <alignment vertical="center"/>
    </xf>
    <xf numFmtId="38" fontId="10" fillId="2" borderId="9" xfId="1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left" vertical="center"/>
    </xf>
    <xf numFmtId="176" fontId="9" fillId="2" borderId="7" xfId="0" applyNumberFormat="1" applyFont="1" applyFill="1" applyBorder="1" applyAlignment="1" applyProtection="1">
      <alignment horizontal="right" vertical="center"/>
      <protection locked="0"/>
    </xf>
    <xf numFmtId="176" fontId="9" fillId="0" borderId="7" xfId="2" applyNumberFormat="1" applyFont="1" applyFill="1" applyBorder="1" applyAlignment="1">
      <alignment horizontal="right" vertical="center"/>
    </xf>
    <xf numFmtId="0" fontId="14" fillId="0" borderId="7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/>
    </xf>
    <xf numFmtId="176" fontId="9" fillId="0" borderId="7" xfId="0" applyNumberFormat="1" applyFont="1" applyFill="1" applyBorder="1" applyAlignment="1" applyProtection="1">
      <alignment horizontal="right" vertical="center"/>
      <protection locked="0"/>
    </xf>
    <xf numFmtId="38" fontId="14" fillId="0" borderId="7" xfId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38" fontId="9" fillId="0" borderId="8" xfId="1" applyFont="1" applyFill="1" applyBorder="1" applyAlignment="1">
      <alignment horizontal="left" vertical="center"/>
    </xf>
    <xf numFmtId="0" fontId="9" fillId="0" borderId="11" xfId="0" applyFont="1" applyFill="1" applyBorder="1" applyAlignment="1">
      <alignment vertical="center"/>
    </xf>
    <xf numFmtId="38" fontId="9" fillId="0" borderId="11" xfId="1" applyFont="1" applyFill="1" applyBorder="1" applyAlignment="1">
      <alignment vertical="center"/>
    </xf>
    <xf numFmtId="38" fontId="2" fillId="0" borderId="7" xfId="1" applyFont="1" applyFill="1" applyBorder="1" applyAlignment="1">
      <alignment vertical="center"/>
    </xf>
    <xf numFmtId="38" fontId="9" fillId="0" borderId="12" xfId="1" applyFont="1" applyFill="1" applyBorder="1" applyAlignment="1">
      <alignment horizontal="right" vertical="center"/>
    </xf>
    <xf numFmtId="0" fontId="2" fillId="0" borderId="18" xfId="0" applyFont="1" applyFill="1" applyBorder="1"/>
    <xf numFmtId="38" fontId="14" fillId="0" borderId="18" xfId="1" applyFont="1" applyFill="1" applyBorder="1" applyAlignment="1" applyProtection="1">
      <alignment horizontal="right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178" fontId="15" fillId="0" borderId="9" xfId="0" applyNumberFormat="1" applyFont="1" applyFill="1" applyBorder="1" applyAlignment="1">
      <alignment vertical="center"/>
    </xf>
    <xf numFmtId="178" fontId="15" fillId="0" borderId="0" xfId="0" applyNumberFormat="1" applyFont="1" applyFill="1" applyBorder="1" applyAlignment="1">
      <alignment horizontal="right" vertical="center"/>
    </xf>
    <xf numFmtId="178" fontId="15" fillId="0" borderId="9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5" fillId="0" borderId="9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49" fontId="8" fillId="0" borderId="9" xfId="0" applyNumberFormat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center" vertical="center"/>
    </xf>
    <xf numFmtId="179" fontId="15" fillId="0" borderId="9" xfId="0" applyNumberFormat="1" applyFont="1" applyFill="1" applyBorder="1" applyAlignment="1">
      <alignment horizontal="right" vertical="center"/>
    </xf>
    <xf numFmtId="0" fontId="15" fillId="0" borderId="0" xfId="0" applyFont="1" applyFill="1" applyAlignment="1">
      <alignment horizontal="center" vertical="center"/>
    </xf>
    <xf numFmtId="179" fontId="16" fillId="0" borderId="0" xfId="0" applyNumberFormat="1" applyFont="1" applyFill="1" applyBorder="1" applyAlignment="1">
      <alignment vertical="center"/>
    </xf>
    <xf numFmtId="38" fontId="15" fillId="0" borderId="8" xfId="1" applyFont="1" applyFill="1" applyBorder="1" applyAlignment="1">
      <alignment horizontal="center" vertical="center"/>
    </xf>
    <xf numFmtId="178" fontId="15" fillId="0" borderId="9" xfId="1" applyNumberFormat="1" applyFont="1" applyFill="1" applyBorder="1" applyAlignment="1">
      <alignment vertical="center"/>
    </xf>
    <xf numFmtId="178" fontId="15" fillId="0" borderId="0" xfId="1" applyNumberFormat="1" applyFont="1" applyFill="1" applyBorder="1" applyAlignment="1">
      <alignment horizontal="right" vertical="center"/>
    </xf>
    <xf numFmtId="178" fontId="15" fillId="0" borderId="9" xfId="1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center" vertical="center"/>
    </xf>
    <xf numFmtId="38" fontId="15" fillId="0" borderId="8" xfId="1" applyFont="1" applyFill="1" applyBorder="1" applyAlignment="1">
      <alignment horizontal="right" vertical="center"/>
    </xf>
    <xf numFmtId="0" fontId="15" fillId="0" borderId="8" xfId="0" applyFont="1" applyFill="1" applyBorder="1" applyAlignment="1">
      <alignment horizontal="center" vertical="center" shrinkToFit="1"/>
    </xf>
    <xf numFmtId="0" fontId="8" fillId="0" borderId="9" xfId="0" quotePrefix="1" applyFont="1" applyFill="1" applyBorder="1" applyAlignment="1">
      <alignment horizontal="right" vertical="center"/>
    </xf>
    <xf numFmtId="178" fontId="15" fillId="0" borderId="9" xfId="1" applyNumberFormat="1" applyFont="1" applyFill="1" applyBorder="1" applyAlignment="1">
      <alignment horizontal="center" vertical="center"/>
    </xf>
    <xf numFmtId="178" fontId="15" fillId="0" borderId="0" xfId="1" applyNumberFormat="1" applyFont="1" applyFill="1" applyBorder="1" applyAlignment="1">
      <alignment horizontal="center" vertical="center"/>
    </xf>
    <xf numFmtId="179" fontId="15" fillId="0" borderId="0" xfId="0" applyNumberFormat="1" applyFont="1" applyFill="1" applyBorder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178" fontId="15" fillId="0" borderId="9" xfId="1" applyNumberFormat="1" applyFont="1" applyFill="1" applyBorder="1" applyAlignment="1">
      <alignment horizontal="center" vertical="center" shrinkToFit="1"/>
    </xf>
    <xf numFmtId="0" fontId="18" fillId="0" borderId="0" xfId="0" applyFont="1" applyFill="1" applyAlignment="1">
      <alignment vertical="center"/>
    </xf>
    <xf numFmtId="0" fontId="19" fillId="0" borderId="8" xfId="0" applyFont="1" applyFill="1" applyBorder="1" applyAlignment="1">
      <alignment horizontal="center" vertical="center"/>
    </xf>
    <xf numFmtId="0" fontId="20" fillId="0" borderId="10" xfId="0" quotePrefix="1" applyFont="1" applyFill="1" applyBorder="1" applyAlignment="1">
      <alignment horizontal="right" vertical="center"/>
    </xf>
    <xf numFmtId="49" fontId="20" fillId="0" borderId="11" xfId="0" applyNumberFormat="1" applyFont="1" applyFill="1" applyBorder="1" applyAlignment="1">
      <alignment horizontal="center" vertical="center"/>
    </xf>
    <xf numFmtId="38" fontId="17" fillId="0" borderId="12" xfId="1" applyFont="1" applyFill="1" applyBorder="1" applyAlignment="1">
      <alignment horizontal="center" vertical="center"/>
    </xf>
    <xf numFmtId="178" fontId="17" fillId="0" borderId="10" xfId="1" applyNumberFormat="1" applyFont="1" applyFill="1" applyBorder="1" applyAlignment="1">
      <alignment horizontal="center" vertical="center" shrinkToFit="1"/>
    </xf>
    <xf numFmtId="0" fontId="17" fillId="0" borderId="12" xfId="0" applyFont="1" applyFill="1" applyBorder="1" applyAlignment="1">
      <alignment horizontal="center" vertical="center"/>
    </xf>
    <xf numFmtId="38" fontId="17" fillId="0" borderId="21" xfId="1" applyFont="1" applyFill="1" applyBorder="1" applyAlignment="1">
      <alignment horizontal="center" vertical="center"/>
    </xf>
    <xf numFmtId="178" fontId="17" fillId="0" borderId="10" xfId="1" applyNumberFormat="1" applyFont="1" applyFill="1" applyBorder="1" applyAlignment="1">
      <alignment horizontal="right" vertical="center"/>
    </xf>
    <xf numFmtId="178" fontId="17" fillId="0" borderId="21" xfId="0" applyNumberFormat="1" applyFont="1" applyFill="1" applyBorder="1" applyAlignment="1">
      <alignment horizontal="right" vertical="center"/>
    </xf>
    <xf numFmtId="0" fontId="17" fillId="0" borderId="21" xfId="0" applyFont="1" applyFill="1" applyBorder="1" applyAlignment="1">
      <alignment horizontal="center" vertical="center"/>
    </xf>
    <xf numFmtId="178" fontId="17" fillId="0" borderId="10" xfId="0" applyNumberFormat="1" applyFont="1" applyFill="1" applyBorder="1" applyAlignment="1">
      <alignment horizontal="right" vertical="center"/>
    </xf>
    <xf numFmtId="38" fontId="17" fillId="0" borderId="0" xfId="1" applyFont="1" applyFill="1" applyBorder="1" applyAlignment="1">
      <alignment horizontal="center" vertical="center"/>
    </xf>
    <xf numFmtId="179" fontId="17" fillId="0" borderId="10" xfId="0" applyNumberFormat="1" applyFont="1" applyFill="1" applyBorder="1" applyAlignment="1">
      <alignment horizontal="right" vertical="center"/>
    </xf>
    <xf numFmtId="179" fontId="17" fillId="0" borderId="21" xfId="0" applyNumberFormat="1" applyFont="1" applyFill="1" applyBorder="1" applyAlignment="1">
      <alignment horizontal="right" vertical="center"/>
    </xf>
    <xf numFmtId="0" fontId="21" fillId="0" borderId="0" xfId="0" applyFont="1" applyFill="1" applyAlignment="1">
      <alignment vertical="center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/>
    <xf numFmtId="0" fontId="15" fillId="0" borderId="0" xfId="0" applyFont="1" applyFill="1" applyBorder="1"/>
    <xf numFmtId="0" fontId="15" fillId="0" borderId="18" xfId="0" applyFont="1" applyFill="1" applyBorder="1" applyAlignment="1">
      <alignment horizontal="left" vertical="center" wrapText="1"/>
    </xf>
    <xf numFmtId="0" fontId="17" fillId="0" borderId="0" xfId="0" quotePrefix="1" applyFont="1" applyFill="1" applyBorder="1" applyAlignment="1">
      <alignment horizontal="right" vertical="center"/>
    </xf>
    <xf numFmtId="49" fontId="17" fillId="0" borderId="0" xfId="0" applyNumberFormat="1" applyFont="1" applyFill="1" applyBorder="1" applyAlignment="1">
      <alignment horizontal="center" vertical="center"/>
    </xf>
    <xf numFmtId="178" fontId="17" fillId="0" borderId="0" xfId="1" applyNumberFormat="1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/>
    </xf>
    <xf numFmtId="178" fontId="17" fillId="0" borderId="0" xfId="1" applyNumberFormat="1" applyFont="1" applyFill="1" applyBorder="1" applyAlignment="1">
      <alignment horizontal="right" vertical="center"/>
    </xf>
    <xf numFmtId="178" fontId="17" fillId="0" borderId="0" xfId="0" applyNumberFormat="1" applyFont="1" applyFill="1" applyBorder="1" applyAlignment="1">
      <alignment horizontal="right" vertical="center"/>
    </xf>
    <xf numFmtId="179" fontId="17" fillId="0" borderId="0" xfId="0" applyNumberFormat="1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176" fontId="9" fillId="0" borderId="7" xfId="0" applyNumberFormat="1" applyFont="1" applyFill="1" applyBorder="1" applyAlignment="1">
      <alignment vertical="center"/>
    </xf>
    <xf numFmtId="176" fontId="9" fillId="0" borderId="8" xfId="0" applyNumberFormat="1" applyFont="1" applyFill="1" applyBorder="1" applyAlignment="1">
      <alignment vertical="center"/>
    </xf>
    <xf numFmtId="38" fontId="9" fillId="0" borderId="7" xfId="1" applyFont="1" applyFill="1" applyBorder="1" applyAlignment="1">
      <alignment horizontal="distributed" vertical="center"/>
    </xf>
    <xf numFmtId="180" fontId="9" fillId="2" borderId="7" xfId="1" applyNumberFormat="1" applyFont="1" applyFill="1" applyBorder="1" applyAlignment="1">
      <alignment horizontal="right" vertical="center"/>
    </xf>
    <xf numFmtId="180" fontId="9" fillId="0" borderId="9" xfId="0" applyNumberFormat="1" applyFont="1" applyFill="1" applyBorder="1" applyAlignment="1">
      <alignment vertical="center"/>
    </xf>
    <xf numFmtId="180" fontId="9" fillId="0" borderId="7" xfId="0" applyNumberFormat="1" applyFont="1" applyFill="1" applyBorder="1" applyAlignment="1">
      <alignment vertical="center"/>
    </xf>
    <xf numFmtId="0" fontId="22" fillId="0" borderId="0" xfId="0" applyFont="1" applyFill="1"/>
    <xf numFmtId="176" fontId="9" fillId="2" borderId="7" xfId="1" applyNumberFormat="1" applyFont="1" applyFill="1" applyBorder="1" applyAlignment="1">
      <alignment horizontal="right" vertical="center"/>
    </xf>
    <xf numFmtId="180" fontId="9" fillId="2" borderId="9" xfId="1" applyNumberFormat="1" applyFont="1" applyFill="1" applyBorder="1" applyAlignment="1">
      <alignment horizontal="right" vertical="center"/>
    </xf>
    <xf numFmtId="176" fontId="9" fillId="0" borderId="7" xfId="1" applyNumberFormat="1" applyFont="1" applyFill="1" applyBorder="1" applyAlignment="1">
      <alignment horizontal="right" vertical="center"/>
    </xf>
    <xf numFmtId="180" fontId="9" fillId="0" borderId="9" xfId="1" applyNumberFormat="1" applyFont="1" applyFill="1" applyBorder="1" applyAlignment="1">
      <alignment horizontal="right" vertical="center"/>
    </xf>
    <xf numFmtId="180" fontId="9" fillId="0" borderId="7" xfId="1" applyNumberFormat="1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right" vertical="center"/>
    </xf>
    <xf numFmtId="38" fontId="9" fillId="0" borderId="9" xfId="1" applyFont="1" applyFill="1" applyBorder="1" applyAlignment="1">
      <alignment horizontal="right" vertical="center"/>
    </xf>
    <xf numFmtId="176" fontId="9" fillId="0" borderId="9" xfId="1" applyNumberFormat="1" applyFont="1" applyFill="1" applyBorder="1" applyAlignment="1">
      <alignment horizontal="right" vertical="center"/>
    </xf>
    <xf numFmtId="0" fontId="14" fillId="0" borderId="0" xfId="0" applyFont="1" applyFill="1"/>
    <xf numFmtId="176" fontId="23" fillId="0" borderId="7" xfId="0" applyNumberFormat="1" applyFont="1" applyFill="1" applyBorder="1" applyAlignment="1">
      <alignment vertical="center"/>
    </xf>
    <xf numFmtId="176" fontId="23" fillId="0" borderId="8" xfId="1" applyNumberFormat="1" applyFont="1" applyFill="1" applyBorder="1" applyAlignment="1">
      <alignment horizontal="right" vertical="center"/>
    </xf>
    <xf numFmtId="180" fontId="9" fillId="3" borderId="7" xfId="1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38" fontId="10" fillId="0" borderId="7" xfId="1" applyFont="1" applyFill="1" applyBorder="1" applyAlignment="1">
      <alignment horizontal="distributed" vertical="center"/>
    </xf>
    <xf numFmtId="180" fontId="10" fillId="2" borderId="7" xfId="1" applyNumberFormat="1" applyFont="1" applyFill="1" applyBorder="1" applyAlignment="1">
      <alignment horizontal="right" vertical="center"/>
    </xf>
    <xf numFmtId="176" fontId="10" fillId="0" borderId="7" xfId="0" applyNumberFormat="1" applyFont="1" applyFill="1" applyBorder="1" applyAlignment="1">
      <alignment vertical="center"/>
    </xf>
    <xf numFmtId="176" fontId="10" fillId="0" borderId="8" xfId="0" applyNumberFormat="1" applyFont="1" applyFill="1" applyBorder="1" applyAlignment="1">
      <alignment vertical="center"/>
    </xf>
    <xf numFmtId="180" fontId="10" fillId="0" borderId="9" xfId="0" applyNumberFormat="1" applyFont="1" applyFill="1" applyBorder="1" applyAlignment="1">
      <alignment vertical="center"/>
    </xf>
    <xf numFmtId="180" fontId="10" fillId="0" borderId="7" xfId="0" applyNumberFormat="1" applyFont="1" applyFill="1" applyBorder="1" applyAlignment="1">
      <alignment vertical="center"/>
    </xf>
    <xf numFmtId="176" fontId="10" fillId="0" borderId="8" xfId="1" applyNumberFormat="1" applyFont="1" applyFill="1" applyBorder="1" applyAlignment="1">
      <alignment horizontal="right" vertical="center"/>
    </xf>
    <xf numFmtId="0" fontId="2" fillId="0" borderId="10" xfId="0" applyFont="1" applyFill="1" applyBorder="1"/>
    <xf numFmtId="0" fontId="2" fillId="0" borderId="12" xfId="0" applyFont="1" applyFill="1" applyBorder="1"/>
    <xf numFmtId="0" fontId="2" fillId="0" borderId="11" xfId="0" applyFont="1" applyFill="1" applyBorder="1"/>
    <xf numFmtId="0" fontId="2" fillId="0" borderId="21" xfId="0" applyFont="1" applyFill="1" applyBorder="1"/>
    <xf numFmtId="0" fontId="9" fillId="0" borderId="0" xfId="3" applyFill="1"/>
    <xf numFmtId="49" fontId="7" fillId="0" borderId="0" xfId="3" applyNumberFormat="1" applyFont="1" applyFill="1" applyAlignment="1">
      <alignment horizontal="left"/>
    </xf>
    <xf numFmtId="0" fontId="2" fillId="0" borderId="0" xfId="3" applyFont="1" applyFill="1"/>
    <xf numFmtId="49" fontId="8" fillId="0" borderId="0" xfId="3" applyNumberFormat="1" applyFont="1" applyFill="1"/>
    <xf numFmtId="49" fontId="8" fillId="0" borderId="0" xfId="3" applyNumberFormat="1" applyFont="1" applyFill="1" applyAlignment="1">
      <alignment horizontal="left" vertical="center"/>
    </xf>
    <xf numFmtId="0" fontId="2" fillId="0" borderId="0" xfId="3" applyFont="1" applyFill="1" applyAlignment="1">
      <alignment vertical="center"/>
    </xf>
    <xf numFmtId="0" fontId="2" fillId="0" borderId="0" xfId="3" applyFont="1" applyFill="1" applyBorder="1" applyAlignment="1">
      <alignment vertical="center"/>
    </xf>
    <xf numFmtId="0" fontId="9" fillId="0" borderId="20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/>
    </xf>
    <xf numFmtId="0" fontId="9" fillId="0" borderId="3" xfId="3" applyFont="1" applyFill="1" applyBorder="1" applyAlignment="1">
      <alignment horizontal="center" vertical="center"/>
    </xf>
    <xf numFmtId="0" fontId="9" fillId="0" borderId="15" xfId="3" applyFont="1" applyFill="1" applyBorder="1" applyAlignment="1">
      <alignment horizontal="center" vertical="center"/>
    </xf>
    <xf numFmtId="0" fontId="9" fillId="0" borderId="13" xfId="3" applyFont="1" applyFill="1" applyBorder="1" applyAlignment="1">
      <alignment horizontal="center" vertical="center"/>
    </xf>
    <xf numFmtId="0" fontId="14" fillId="0" borderId="0" xfId="3" applyFont="1" applyFill="1" applyBorder="1" applyAlignment="1">
      <alignment horizontal="center" vertical="center"/>
    </xf>
    <xf numFmtId="0" fontId="14" fillId="0" borderId="0" xfId="3" applyFont="1" applyFill="1" applyAlignment="1">
      <alignment vertical="center"/>
    </xf>
    <xf numFmtId="0" fontId="9" fillId="0" borderId="18" xfId="3" applyFont="1" applyFill="1" applyBorder="1" applyAlignment="1">
      <alignment horizontal="center" vertical="center" textRotation="255"/>
    </xf>
    <xf numFmtId="0" fontId="9" fillId="0" borderId="4" xfId="3" applyFont="1" applyFill="1" applyBorder="1" applyAlignment="1">
      <alignment horizontal="center" vertical="center" textRotation="255"/>
    </xf>
    <xf numFmtId="0" fontId="9" fillId="0" borderId="6" xfId="3" applyFont="1" applyFill="1" applyBorder="1" applyAlignment="1">
      <alignment horizontal="center" vertical="center"/>
    </xf>
    <xf numFmtId="0" fontId="9" fillId="0" borderId="18" xfId="3" applyFont="1" applyFill="1" applyBorder="1" applyAlignment="1">
      <alignment horizontal="center" vertical="center"/>
    </xf>
    <xf numFmtId="0" fontId="9" fillId="0" borderId="4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textRotation="255"/>
    </xf>
    <xf numFmtId="0" fontId="9" fillId="0" borderId="9" xfId="3" applyFont="1" applyFill="1" applyBorder="1" applyAlignment="1">
      <alignment horizontal="center" vertical="center" textRotation="255"/>
    </xf>
    <xf numFmtId="0" fontId="9" fillId="0" borderId="8" xfId="3" applyFont="1" applyFill="1" applyBorder="1" applyAlignment="1">
      <alignment horizontal="right" vertical="center"/>
    </xf>
    <xf numFmtId="0" fontId="9" fillId="0" borderId="0" xfId="3" applyFont="1" applyFill="1" applyBorder="1" applyAlignment="1">
      <alignment horizontal="right" vertical="center"/>
    </xf>
    <xf numFmtId="0" fontId="9" fillId="0" borderId="9" xfId="3" applyFont="1" applyFill="1" applyBorder="1" applyAlignment="1">
      <alignment horizontal="right" vertical="center"/>
    </xf>
    <xf numFmtId="41" fontId="9" fillId="0" borderId="8" xfId="4" applyNumberFormat="1" applyFont="1" applyFill="1" applyBorder="1" applyAlignment="1">
      <alignment horizontal="center" vertical="center"/>
    </xf>
    <xf numFmtId="41" fontId="9" fillId="0" borderId="0" xfId="4" applyNumberFormat="1" applyFont="1" applyFill="1" applyBorder="1" applyAlignment="1">
      <alignment horizontal="center" vertical="center"/>
    </xf>
    <xf numFmtId="41" fontId="9" fillId="0" borderId="9" xfId="4" applyNumberFormat="1" applyFont="1" applyFill="1" applyBorder="1" applyAlignment="1">
      <alignment horizontal="center" vertical="center"/>
    </xf>
    <xf numFmtId="41" fontId="14" fillId="0" borderId="0" xfId="1" applyNumberFormat="1" applyFont="1" applyFill="1" applyBorder="1" applyAlignment="1">
      <alignment horizontal="right" vertical="center"/>
    </xf>
    <xf numFmtId="0" fontId="9" fillId="0" borderId="21" xfId="3" applyFont="1" applyFill="1" applyBorder="1" applyAlignment="1">
      <alignment horizontal="center" vertical="center" textRotation="255"/>
    </xf>
    <xf numFmtId="0" fontId="9" fillId="0" borderId="10" xfId="3" applyFont="1" applyFill="1" applyBorder="1" applyAlignment="1">
      <alignment horizontal="center" vertical="center" textRotation="255"/>
    </xf>
    <xf numFmtId="0" fontId="9" fillId="0" borderId="12" xfId="3" applyFont="1" applyFill="1" applyBorder="1" applyAlignment="1">
      <alignment horizontal="right" vertical="center"/>
    </xf>
    <xf numFmtId="0" fontId="9" fillId="0" borderId="21" xfId="3" applyFont="1" applyFill="1" applyBorder="1" applyAlignment="1">
      <alignment horizontal="right" vertical="center"/>
    </xf>
    <xf numFmtId="0" fontId="9" fillId="0" borderId="10" xfId="3" applyFont="1" applyFill="1" applyBorder="1" applyAlignment="1">
      <alignment horizontal="right" vertical="center"/>
    </xf>
    <xf numFmtId="41" fontId="9" fillId="0" borderId="12" xfId="3" applyNumberFormat="1" applyFont="1" applyFill="1" applyBorder="1" applyAlignment="1">
      <alignment horizontal="center" vertical="center"/>
    </xf>
    <xf numFmtId="41" fontId="9" fillId="0" borderId="21" xfId="3" applyNumberFormat="1" applyFont="1" applyFill="1" applyBorder="1" applyAlignment="1">
      <alignment horizontal="center" vertical="center"/>
    </xf>
    <xf numFmtId="41" fontId="9" fillId="0" borderId="10" xfId="3" applyNumberFormat="1" applyFont="1" applyFill="1" applyBorder="1" applyAlignment="1">
      <alignment horizontal="center" vertical="center"/>
    </xf>
    <xf numFmtId="41" fontId="14" fillId="0" borderId="0" xfId="3" applyNumberFormat="1" applyFont="1" applyFill="1" applyBorder="1" applyAlignment="1">
      <alignment horizontal="center" vertical="center"/>
    </xf>
    <xf numFmtId="41" fontId="9" fillId="0" borderId="6" xfId="3" applyNumberFormat="1" applyFont="1" applyFill="1" applyBorder="1" applyAlignment="1">
      <alignment horizontal="center" vertical="center"/>
    </xf>
    <xf numFmtId="41" fontId="9" fillId="0" borderId="18" xfId="3" applyNumberFormat="1" applyFont="1" applyFill="1" applyBorder="1" applyAlignment="1">
      <alignment horizontal="center" vertical="center"/>
    </xf>
    <xf numFmtId="41" fontId="9" fillId="0" borderId="4" xfId="3" applyNumberFormat="1" applyFont="1" applyFill="1" applyBorder="1" applyAlignment="1">
      <alignment horizontal="center" vertical="center"/>
    </xf>
    <xf numFmtId="41" fontId="9" fillId="0" borderId="8" xfId="4" applyNumberFormat="1" applyFont="1" applyFill="1" applyBorder="1" applyAlignment="1">
      <alignment horizontal="right" vertical="center"/>
    </xf>
    <xf numFmtId="41" fontId="9" fillId="0" borderId="0" xfId="4" applyNumberFormat="1" applyFont="1" applyFill="1" applyBorder="1" applyAlignment="1">
      <alignment horizontal="right" vertical="center"/>
    </xf>
    <xf numFmtId="41" fontId="9" fillId="0" borderId="9" xfId="4" applyNumberFormat="1" applyFont="1" applyFill="1" applyBorder="1" applyAlignment="1">
      <alignment horizontal="right" vertical="center"/>
    </xf>
    <xf numFmtId="0" fontId="9" fillId="0" borderId="12" xfId="3" applyFont="1" applyFill="1" applyBorder="1" applyAlignment="1">
      <alignment horizontal="center" vertical="center"/>
    </xf>
    <xf numFmtId="0" fontId="9" fillId="0" borderId="10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/>
    </xf>
    <xf numFmtId="0" fontId="9" fillId="0" borderId="0" xfId="3" applyFont="1" applyFill="1" applyAlignment="1">
      <alignment vertical="center"/>
    </xf>
    <xf numFmtId="0" fontId="9" fillId="0" borderId="18" xfId="3" applyFont="1" applyFill="1" applyBorder="1" applyAlignment="1">
      <alignment horizontal="center" vertical="center"/>
    </xf>
    <xf numFmtId="0" fontId="9" fillId="0" borderId="4" xfId="3" applyFont="1" applyFill="1" applyBorder="1" applyAlignment="1">
      <alignment horizontal="center" vertical="center"/>
    </xf>
    <xf numFmtId="0" fontId="9" fillId="0" borderId="7" xfId="3" applyFont="1" applyFill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9" xfId="3" applyFont="1" applyFill="1" applyBorder="1" applyAlignment="1">
      <alignment horizontal="center" vertical="center"/>
    </xf>
    <xf numFmtId="2" fontId="9" fillId="0" borderId="8" xfId="3" applyNumberFormat="1" applyFont="1" applyFill="1" applyBorder="1" applyAlignment="1">
      <alignment vertical="center"/>
    </xf>
    <xf numFmtId="2" fontId="10" fillId="4" borderId="8" xfId="3" applyNumberFormat="1" applyFont="1" applyFill="1" applyBorder="1" applyAlignment="1">
      <alignment vertical="center"/>
    </xf>
    <xf numFmtId="0" fontId="9" fillId="0" borderId="12" xfId="3" applyFont="1" applyFill="1" applyBorder="1" applyAlignment="1">
      <alignment vertical="center"/>
    </xf>
    <xf numFmtId="0" fontId="10" fillId="0" borderId="12" xfId="3" applyFont="1" applyFill="1" applyBorder="1" applyAlignment="1">
      <alignment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9" xfId="3" applyFont="1" applyFill="1" applyBorder="1" applyAlignment="1">
      <alignment horizontal="center" vertical="center"/>
    </xf>
    <xf numFmtId="0" fontId="9" fillId="0" borderId="11" xfId="3" applyFont="1" applyFill="1" applyBorder="1" applyAlignment="1">
      <alignment vertical="center"/>
    </xf>
    <xf numFmtId="0" fontId="11" fillId="0" borderId="12" xfId="3" applyFont="1" applyFill="1" applyBorder="1" applyAlignment="1">
      <alignment vertical="center"/>
    </xf>
    <xf numFmtId="0" fontId="9" fillId="0" borderId="0" xfId="3" applyFont="1" applyFill="1"/>
    <xf numFmtId="0" fontId="11" fillId="0" borderId="0" xfId="3" applyFont="1" applyFill="1"/>
    <xf numFmtId="49" fontId="7" fillId="0" borderId="0" xfId="3" applyNumberFormat="1" applyFont="1" applyFill="1" applyBorder="1" applyAlignment="1">
      <alignment horizontal="left"/>
    </xf>
    <xf numFmtId="49" fontId="8" fillId="0" borderId="0" xfId="3" applyNumberFormat="1" applyFont="1" applyFill="1" applyBorder="1"/>
    <xf numFmtId="49" fontId="8" fillId="0" borderId="0" xfId="3" applyNumberFormat="1" applyFont="1" applyFill="1" applyBorder="1" applyAlignment="1">
      <alignment horizontal="left" vertical="center"/>
    </xf>
    <xf numFmtId="0" fontId="9" fillId="0" borderId="19" xfId="3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/>
    </xf>
    <xf numFmtId="0" fontId="10" fillId="0" borderId="20" xfId="3" applyFont="1" applyFill="1" applyBorder="1" applyAlignment="1">
      <alignment horizontal="center" vertical="center"/>
    </xf>
    <xf numFmtId="0" fontId="10" fillId="0" borderId="6" xfId="3" applyFont="1" applyFill="1" applyBorder="1" applyAlignment="1">
      <alignment horizontal="center" vertical="center"/>
    </xf>
    <xf numFmtId="0" fontId="10" fillId="0" borderId="18" xfId="3" applyFont="1" applyFill="1" applyBorder="1" applyAlignment="1">
      <alignment horizontal="center" vertical="center"/>
    </xf>
    <xf numFmtId="41" fontId="10" fillId="0" borderId="8" xfId="4" applyNumberFormat="1" applyFont="1" applyFill="1" applyBorder="1" applyAlignment="1">
      <alignment horizontal="center" vertical="center"/>
    </xf>
    <xf numFmtId="41" fontId="10" fillId="0" borderId="0" xfId="4" applyNumberFormat="1" applyFont="1" applyFill="1" applyBorder="1" applyAlignment="1">
      <alignment horizontal="center" vertical="center"/>
    </xf>
    <xf numFmtId="41" fontId="9" fillId="3" borderId="8" xfId="4" applyNumberFormat="1" applyFont="1" applyFill="1" applyBorder="1" applyAlignment="1">
      <alignment horizontal="center" vertical="center"/>
    </xf>
    <xf numFmtId="41" fontId="9" fillId="3" borderId="0" xfId="4" applyNumberFormat="1" applyFont="1" applyFill="1" applyBorder="1" applyAlignment="1">
      <alignment horizontal="center" vertical="center"/>
    </xf>
    <xf numFmtId="41" fontId="10" fillId="2" borderId="8" xfId="4" applyNumberFormat="1" applyFont="1" applyFill="1" applyBorder="1" applyAlignment="1">
      <alignment horizontal="center" vertical="center"/>
    </xf>
    <xf numFmtId="41" fontId="10" fillId="2" borderId="0" xfId="4" applyNumberFormat="1" applyFont="1" applyFill="1" applyBorder="1" applyAlignment="1">
      <alignment horizontal="center" vertical="center"/>
    </xf>
    <xf numFmtId="41" fontId="10" fillId="0" borderId="12" xfId="3" applyNumberFormat="1" applyFont="1" applyFill="1" applyBorder="1" applyAlignment="1">
      <alignment horizontal="center" vertical="center"/>
    </xf>
    <xf numFmtId="41" fontId="10" fillId="0" borderId="21" xfId="3" applyNumberFormat="1" applyFont="1" applyFill="1" applyBorder="1" applyAlignment="1">
      <alignment horizontal="center" vertical="center"/>
    </xf>
    <xf numFmtId="41" fontId="9" fillId="0" borderId="0" xfId="3" applyNumberFormat="1" applyFont="1" applyFill="1" applyBorder="1" applyAlignment="1">
      <alignment horizontal="center" vertical="center"/>
    </xf>
    <xf numFmtId="41" fontId="9" fillId="0" borderId="9" xfId="3" applyNumberFormat="1" applyFont="1" applyFill="1" applyBorder="1" applyAlignment="1">
      <alignment horizontal="center" vertical="center"/>
    </xf>
    <xf numFmtId="41" fontId="10" fillId="0" borderId="6" xfId="3" applyNumberFormat="1" applyFont="1" applyFill="1" applyBorder="1" applyAlignment="1">
      <alignment horizontal="center" vertical="center"/>
    </xf>
    <xf numFmtId="41" fontId="10" fillId="0" borderId="18" xfId="3" applyNumberFormat="1" applyFont="1" applyFill="1" applyBorder="1" applyAlignment="1">
      <alignment horizontal="center" vertical="center"/>
    </xf>
    <xf numFmtId="41" fontId="10" fillId="0" borderId="8" xfId="4" applyNumberFormat="1" applyFont="1" applyFill="1" applyBorder="1" applyAlignment="1">
      <alignment horizontal="right" vertical="center"/>
    </xf>
    <xf numFmtId="41" fontId="10" fillId="0" borderId="0" xfId="4" applyNumberFormat="1" applyFont="1" applyFill="1" applyBorder="1" applyAlignment="1">
      <alignment horizontal="right" vertical="center"/>
    </xf>
    <xf numFmtId="41" fontId="9" fillId="3" borderId="8" xfId="4" applyNumberFormat="1" applyFont="1" applyFill="1" applyBorder="1" applyAlignment="1">
      <alignment horizontal="right" vertical="center"/>
    </xf>
    <xf numFmtId="41" fontId="9" fillId="3" borderId="0" xfId="4" applyNumberFormat="1" applyFont="1" applyFill="1" applyBorder="1" applyAlignment="1">
      <alignment horizontal="right" vertical="center"/>
    </xf>
    <xf numFmtId="41" fontId="10" fillId="2" borderId="8" xfId="4" applyNumberFormat="1" applyFont="1" applyFill="1" applyBorder="1" applyAlignment="1">
      <alignment horizontal="right" vertical="center"/>
    </xf>
    <xf numFmtId="41" fontId="10" fillId="2" borderId="0" xfId="4" applyNumberFormat="1" applyFont="1" applyFill="1" applyBorder="1" applyAlignment="1">
      <alignment horizontal="right" vertical="center"/>
    </xf>
    <xf numFmtId="0" fontId="14" fillId="0" borderId="21" xfId="3" applyFont="1" applyFill="1" applyBorder="1" applyAlignment="1">
      <alignment horizontal="center" vertical="center"/>
    </xf>
    <xf numFmtId="0" fontId="14" fillId="0" borderId="10" xfId="3" applyFont="1" applyFill="1" applyBorder="1" applyAlignment="1">
      <alignment horizontal="center" vertical="center"/>
    </xf>
    <xf numFmtId="0" fontId="22" fillId="0" borderId="21" xfId="3" applyFont="1" applyFill="1" applyBorder="1" applyAlignment="1">
      <alignment horizontal="center" vertical="center"/>
    </xf>
    <xf numFmtId="0" fontId="22" fillId="0" borderId="10" xfId="3" applyFont="1" applyFill="1" applyBorder="1" applyAlignment="1">
      <alignment horizontal="center" vertical="center"/>
    </xf>
    <xf numFmtId="0" fontId="26" fillId="0" borderId="12" xfId="3" applyFont="1" applyFill="1" applyBorder="1" applyAlignment="1">
      <alignment horizontal="center" vertical="center"/>
    </xf>
    <xf numFmtId="0" fontId="26" fillId="0" borderId="10" xfId="3" applyFont="1" applyFill="1" applyBorder="1" applyAlignment="1">
      <alignment horizontal="center" vertical="center"/>
    </xf>
    <xf numFmtId="0" fontId="26" fillId="0" borderId="21" xfId="3" applyFont="1" applyFill="1" applyBorder="1" applyAlignment="1">
      <alignment horizontal="center" vertical="center"/>
    </xf>
    <xf numFmtId="0" fontId="27" fillId="0" borderId="12" xfId="3" applyFont="1" applyFill="1" applyBorder="1" applyAlignment="1">
      <alignment horizontal="center" vertical="center"/>
    </xf>
    <xf numFmtId="0" fontId="27" fillId="0" borderId="21" xfId="3" applyFont="1" applyFill="1" applyBorder="1" applyAlignment="1">
      <alignment horizontal="center" vertical="center"/>
    </xf>
    <xf numFmtId="0" fontId="9" fillId="0" borderId="0" xfId="3" applyFill="1" applyBorder="1"/>
    <xf numFmtId="49" fontId="8" fillId="0" borderId="23" xfId="3" applyNumberFormat="1" applyFont="1" applyFill="1" applyBorder="1" applyAlignment="1">
      <alignment horizontal="left" vertical="center"/>
    </xf>
    <xf numFmtId="0" fontId="9" fillId="0" borderId="5" xfId="3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181" fontId="9" fillId="0" borderId="8" xfId="3" applyNumberFormat="1" applyFont="1" applyFill="1" applyBorder="1" applyAlignment="1">
      <alignment vertical="center"/>
    </xf>
    <xf numFmtId="181" fontId="10" fillId="2" borderId="8" xfId="3" applyNumberFormat="1" applyFont="1" applyFill="1" applyBorder="1" applyAlignment="1">
      <alignment vertical="center"/>
    </xf>
    <xf numFmtId="0" fontId="9" fillId="0" borderId="21" xfId="3" applyFont="1" applyFill="1" applyBorder="1" applyAlignment="1">
      <alignment horizontal="right" vertical="center"/>
    </xf>
    <xf numFmtId="181" fontId="9" fillId="0" borderId="7" xfId="3" applyNumberFormat="1" applyFont="1" applyFill="1" applyBorder="1" applyAlignment="1">
      <alignment vertical="center"/>
    </xf>
    <xf numFmtId="181" fontId="10" fillId="2" borderId="0" xfId="3" applyNumberFormat="1" applyFont="1" applyFill="1" applyBorder="1" applyAlignment="1">
      <alignment vertical="center"/>
    </xf>
    <xf numFmtId="0" fontId="11" fillId="0" borderId="21" xfId="3" applyFont="1" applyFill="1" applyBorder="1" applyAlignment="1">
      <alignment vertical="center"/>
    </xf>
    <xf numFmtId="0" fontId="2" fillId="0" borderId="0" xfId="3" applyFont="1" applyFill="1" applyBorder="1"/>
    <xf numFmtId="0" fontId="4" fillId="0" borderId="0" xfId="3" applyFont="1" applyFill="1" applyBorder="1" applyAlignment="1">
      <alignment horizontal="right" vertical="center"/>
    </xf>
    <xf numFmtId="49" fontId="9" fillId="0" borderId="19" xfId="3" applyNumberFormat="1" applyFont="1" applyFill="1" applyBorder="1" applyAlignment="1">
      <alignment horizontal="left" vertical="center"/>
    </xf>
    <xf numFmtId="0" fontId="9" fillId="0" borderId="19" xfId="3" applyFont="1" applyFill="1" applyBorder="1" applyAlignment="1">
      <alignment vertical="center"/>
    </xf>
    <xf numFmtId="0" fontId="9" fillId="0" borderId="2" xfId="3" applyFont="1" applyFill="1" applyBorder="1" applyAlignment="1">
      <alignment horizontal="distributed" vertical="center" justifyLastLine="1"/>
    </xf>
    <xf numFmtId="0" fontId="9" fillId="0" borderId="3" xfId="3" applyFont="1" applyFill="1" applyBorder="1" applyAlignment="1">
      <alignment horizontal="distributed" vertical="center" justifyLastLine="1"/>
    </xf>
    <xf numFmtId="49" fontId="9" fillId="0" borderId="0" xfId="3" applyNumberFormat="1" applyFont="1" applyFill="1" applyAlignment="1">
      <alignment horizontal="left" vertical="center"/>
    </xf>
    <xf numFmtId="49" fontId="9" fillId="0" borderId="0" xfId="3" applyNumberFormat="1" applyFont="1" applyFill="1" applyAlignment="1">
      <alignment horizontal="distributed" vertical="center" justifyLastLine="1"/>
    </xf>
    <xf numFmtId="0" fontId="9" fillId="0" borderId="22" xfId="3" applyFont="1" applyFill="1" applyBorder="1" applyAlignment="1">
      <alignment horizontal="distributed" vertical="center" justifyLastLine="1"/>
    </xf>
    <xf numFmtId="0" fontId="9" fillId="0" borderId="17" xfId="3" applyFont="1" applyFill="1" applyBorder="1" applyAlignment="1">
      <alignment horizontal="distributed" vertical="center" justifyLastLine="1"/>
    </xf>
    <xf numFmtId="0" fontId="9" fillId="0" borderId="24" xfId="3" applyFont="1" applyFill="1" applyBorder="1" applyAlignment="1">
      <alignment horizontal="distributed" vertical="center" justifyLastLine="1"/>
    </xf>
    <xf numFmtId="49" fontId="9" fillId="0" borderId="21" xfId="3" applyNumberFormat="1" applyFont="1" applyFill="1" applyBorder="1" applyAlignment="1">
      <alignment horizontal="left" vertical="center"/>
    </xf>
    <xf numFmtId="0" fontId="9" fillId="0" borderId="21" xfId="3" applyFont="1" applyFill="1" applyBorder="1" applyAlignment="1">
      <alignment vertical="center"/>
    </xf>
    <xf numFmtId="0" fontId="9" fillId="0" borderId="10" xfId="3" applyFont="1" applyFill="1" applyBorder="1" applyAlignment="1">
      <alignment vertical="center"/>
    </xf>
    <xf numFmtId="0" fontId="9" fillId="0" borderId="16" xfId="3" applyFont="1" applyFill="1" applyBorder="1" applyAlignment="1">
      <alignment horizontal="center" vertical="center"/>
    </xf>
    <xf numFmtId="0" fontId="9" fillId="0" borderId="22" xfId="3" applyFont="1" applyFill="1" applyBorder="1" applyAlignment="1">
      <alignment horizontal="center" vertical="center"/>
    </xf>
    <xf numFmtId="49" fontId="4" fillId="0" borderId="0" xfId="3" applyNumberFormat="1" applyFont="1" applyFill="1" applyAlignment="1">
      <alignment horizontal="left" vertical="center"/>
    </xf>
    <xf numFmtId="0" fontId="4" fillId="0" borderId="0" xfId="3" applyFont="1" applyFill="1" applyAlignment="1">
      <alignment vertical="center"/>
    </xf>
    <xf numFmtId="0" fontId="4" fillId="0" borderId="7" xfId="0" applyFont="1" applyFill="1" applyBorder="1" applyAlignment="1">
      <alignment horizontal="right" vertical="center"/>
    </xf>
    <xf numFmtId="0" fontId="4" fillId="0" borderId="5" xfId="3" applyFont="1" applyFill="1" applyBorder="1" applyAlignment="1">
      <alignment vertical="center"/>
    </xf>
    <xf numFmtId="0" fontId="4" fillId="0" borderId="6" xfId="3" applyFont="1" applyFill="1" applyBorder="1" applyAlignment="1">
      <alignment vertical="center"/>
    </xf>
    <xf numFmtId="49" fontId="29" fillId="0" borderId="0" xfId="3" applyNumberFormat="1" applyFont="1" applyFill="1" applyAlignment="1">
      <alignment horizontal="left" vertical="center"/>
    </xf>
    <xf numFmtId="49" fontId="10" fillId="0" borderId="0" xfId="3" applyNumberFormat="1" applyFont="1" applyFill="1" applyAlignment="1">
      <alignment horizontal="distributed" vertical="center"/>
    </xf>
    <xf numFmtId="0" fontId="30" fillId="0" borderId="0" xfId="3" applyFont="1" applyFill="1" applyAlignment="1">
      <alignment vertical="center"/>
    </xf>
    <xf numFmtId="176" fontId="30" fillId="0" borderId="7" xfId="1" applyNumberFormat="1" applyFont="1" applyFill="1" applyBorder="1" applyAlignment="1">
      <alignment horizontal="right" vertical="center" shrinkToFit="1"/>
    </xf>
    <xf numFmtId="182" fontId="30" fillId="4" borderId="7" xfId="1" applyNumberFormat="1" applyFont="1" applyFill="1" applyBorder="1" applyAlignment="1">
      <alignment horizontal="right" vertical="center" shrinkToFit="1"/>
    </xf>
    <xf numFmtId="182" fontId="30" fillId="2" borderId="7" xfId="1" applyNumberFormat="1" applyFont="1" applyFill="1" applyBorder="1" applyAlignment="1">
      <alignment horizontal="right" vertical="center" shrinkToFit="1"/>
    </xf>
    <xf numFmtId="182" fontId="30" fillId="2" borderId="8" xfId="1" applyNumberFormat="1" applyFont="1" applyFill="1" applyBorder="1" applyAlignment="1">
      <alignment horizontal="right" vertical="center" shrinkToFit="1"/>
    </xf>
    <xf numFmtId="0" fontId="29" fillId="0" borderId="0" xfId="3" applyFont="1" applyFill="1" applyAlignment="1">
      <alignment vertical="center"/>
    </xf>
    <xf numFmtId="0" fontId="9" fillId="0" borderId="0" xfId="3" applyFont="1" applyFill="1" applyAlignment="1">
      <alignment horizontal="distributed" vertical="center"/>
    </xf>
    <xf numFmtId="176" fontId="4" fillId="0" borderId="7" xfId="1" applyNumberFormat="1" applyFont="1" applyFill="1" applyBorder="1" applyAlignment="1" applyProtection="1">
      <alignment horizontal="right" vertical="center"/>
      <protection locked="0"/>
    </xf>
    <xf numFmtId="182" fontId="4" fillId="4" borderId="7" xfId="1" applyNumberFormat="1" applyFont="1" applyFill="1" applyBorder="1" applyAlignment="1">
      <alignment horizontal="right" vertical="center"/>
    </xf>
    <xf numFmtId="182" fontId="4" fillId="2" borderId="7" xfId="1" applyNumberFormat="1" applyFont="1" applyFill="1" applyBorder="1" applyAlignment="1">
      <alignment horizontal="right" vertical="center"/>
    </xf>
    <xf numFmtId="183" fontId="4" fillId="4" borderId="7" xfId="1" applyNumberFormat="1" applyFont="1" applyFill="1" applyBorder="1" applyAlignment="1">
      <alignment horizontal="right" vertical="center"/>
    </xf>
    <xf numFmtId="178" fontId="4" fillId="2" borderId="7" xfId="1" applyNumberFormat="1" applyFont="1" applyFill="1" applyBorder="1" applyAlignment="1">
      <alignment horizontal="right" vertical="center"/>
    </xf>
    <xf numFmtId="182" fontId="4" fillId="2" borderId="8" xfId="1" applyNumberFormat="1" applyFont="1" applyFill="1" applyBorder="1" applyAlignment="1">
      <alignment horizontal="right" vertical="center"/>
    </xf>
    <xf numFmtId="0" fontId="8" fillId="0" borderId="0" xfId="3" applyFont="1" applyFill="1" applyAlignment="1">
      <alignment horizontal="distributed" vertical="center" wrapText="1"/>
    </xf>
    <xf numFmtId="0" fontId="4" fillId="0" borderId="0" xfId="3" applyFont="1" applyFill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4" fillId="0" borderId="0" xfId="3" applyFont="1" applyFill="1" applyAlignment="1">
      <alignment horizontal="distributed" vertical="center" wrapText="1"/>
    </xf>
    <xf numFmtId="184" fontId="4" fillId="0" borderId="7" xfId="1" applyNumberFormat="1" applyFont="1" applyFill="1" applyBorder="1" applyAlignment="1" applyProtection="1">
      <alignment horizontal="right" vertical="center"/>
      <protection locked="0"/>
    </xf>
    <xf numFmtId="184" fontId="4" fillId="4" borderId="7" xfId="1" applyNumberFormat="1" applyFont="1" applyFill="1" applyBorder="1" applyAlignment="1">
      <alignment horizontal="right" vertical="center"/>
    </xf>
    <xf numFmtId="184" fontId="4" fillId="2" borderId="7" xfId="1" applyNumberFormat="1" applyFont="1" applyFill="1" applyBorder="1" applyAlignment="1">
      <alignment horizontal="right" vertical="center"/>
    </xf>
    <xf numFmtId="185" fontId="4" fillId="4" borderId="7" xfId="1" applyNumberFormat="1" applyFont="1" applyFill="1" applyBorder="1" applyAlignment="1">
      <alignment horizontal="right" vertical="center"/>
    </xf>
    <xf numFmtId="184" fontId="4" fillId="2" borderId="7" xfId="1" applyNumberFormat="1" applyFont="1" applyFill="1" applyBorder="1" applyAlignment="1" applyProtection="1">
      <alignment horizontal="right" vertical="center"/>
      <protection locked="0"/>
    </xf>
    <xf numFmtId="185" fontId="4" fillId="2" borderId="8" xfId="1" applyNumberFormat="1" applyFont="1" applyFill="1" applyBorder="1" applyAlignment="1">
      <alignment horizontal="right" vertical="center"/>
    </xf>
    <xf numFmtId="176" fontId="4" fillId="2" borderId="7" xfId="1" applyNumberFormat="1" applyFont="1" applyFill="1" applyBorder="1" applyAlignment="1" applyProtection="1">
      <alignment horizontal="right" vertical="center"/>
      <protection locked="0"/>
    </xf>
    <xf numFmtId="0" fontId="9" fillId="0" borderId="21" xfId="3" applyFont="1" applyFill="1" applyBorder="1" applyAlignment="1">
      <alignment horizontal="distributed" vertical="center"/>
    </xf>
    <xf numFmtId="0" fontId="14" fillId="0" borderId="11" xfId="0" applyFont="1" applyFill="1" applyBorder="1" applyAlignment="1">
      <alignment horizontal="right" vertical="center"/>
    </xf>
    <xf numFmtId="182" fontId="9" fillId="0" borderId="0" xfId="3" applyNumberFormat="1" applyFill="1"/>
    <xf numFmtId="178" fontId="9" fillId="0" borderId="0" xfId="3" applyNumberFormat="1" applyFill="1"/>
    <xf numFmtId="0" fontId="14" fillId="0" borderId="7" xfId="0" applyFont="1" applyFill="1" applyBorder="1" applyAlignment="1">
      <alignment horizontal="right" vertical="center"/>
    </xf>
    <xf numFmtId="0" fontId="2" fillId="0" borderId="5" xfId="3" applyFont="1" applyFill="1" applyBorder="1" applyAlignment="1">
      <alignment vertical="center"/>
    </xf>
    <xf numFmtId="0" fontId="2" fillId="0" borderId="6" xfId="3" applyFont="1" applyFill="1" applyBorder="1" applyAlignment="1">
      <alignment vertical="center"/>
    </xf>
    <xf numFmtId="49" fontId="11" fillId="0" borderId="0" xfId="3" applyNumberFormat="1" applyFont="1" applyFill="1" applyAlignment="1">
      <alignment horizontal="left" vertical="center"/>
    </xf>
    <xf numFmtId="0" fontId="10" fillId="0" borderId="0" xfId="3" applyFont="1" applyFill="1" applyAlignment="1">
      <alignment vertical="center"/>
    </xf>
    <xf numFmtId="176" fontId="30" fillId="2" borderId="7" xfId="1" applyNumberFormat="1" applyFont="1" applyFill="1" applyBorder="1" applyAlignment="1">
      <alignment horizontal="right" vertical="center" shrinkToFit="1"/>
    </xf>
    <xf numFmtId="178" fontId="30" fillId="2" borderId="7" xfId="1" applyNumberFormat="1" applyFont="1" applyFill="1" applyBorder="1" applyAlignment="1">
      <alignment horizontal="right" vertical="center" shrinkToFit="1"/>
    </xf>
    <xf numFmtId="0" fontId="11" fillId="0" borderId="0" xfId="3" applyFont="1" applyFill="1" applyAlignment="1">
      <alignment vertical="center"/>
    </xf>
    <xf numFmtId="186" fontId="4" fillId="2" borderId="7" xfId="1" applyNumberFormat="1" applyFont="1" applyFill="1" applyBorder="1" applyAlignment="1">
      <alignment horizontal="right" vertical="center"/>
    </xf>
    <xf numFmtId="0" fontId="8" fillId="0" borderId="0" xfId="3" applyFont="1" applyFill="1" applyAlignment="1">
      <alignment horizontal="distributed" vertical="center"/>
    </xf>
    <xf numFmtId="0" fontId="9" fillId="0" borderId="21" xfId="3" applyFont="1" applyFill="1" applyBorder="1"/>
    <xf numFmtId="0" fontId="9" fillId="0" borderId="11" xfId="3" applyFont="1" applyFill="1" applyBorder="1"/>
    <xf numFmtId="0" fontId="9" fillId="0" borderId="12" xfId="3" applyFont="1" applyFill="1" applyBorder="1"/>
    <xf numFmtId="0" fontId="9" fillId="0" borderId="0" xfId="3" applyFont="1" applyFill="1" applyBorder="1"/>
    <xf numFmtId="182" fontId="9" fillId="0" borderId="0" xfId="3" applyNumberFormat="1" applyFont="1" applyFill="1"/>
    <xf numFmtId="0" fontId="4" fillId="0" borderId="0" xfId="3" applyFont="1" applyFill="1" applyBorder="1" applyAlignment="1">
      <alignment horizontal="right"/>
    </xf>
    <xf numFmtId="49" fontId="30" fillId="0" borderId="0" xfId="3" applyNumberFormat="1" applyFont="1" applyFill="1" applyAlignment="1">
      <alignment horizontal="left" vertical="center"/>
    </xf>
    <xf numFmtId="176" fontId="30" fillId="0" borderId="7" xfId="1" applyNumberFormat="1" applyFont="1" applyFill="1" applyBorder="1" applyAlignment="1">
      <alignment horizontal="right" vertical="center"/>
    </xf>
    <xf numFmtId="182" fontId="30" fillId="4" borderId="7" xfId="1" applyNumberFormat="1" applyFont="1" applyFill="1" applyBorder="1" applyAlignment="1">
      <alignment horizontal="right" vertical="center"/>
    </xf>
    <xf numFmtId="182" fontId="30" fillId="2" borderId="7" xfId="1" applyNumberFormat="1" applyFont="1" applyFill="1" applyBorder="1" applyAlignment="1">
      <alignment horizontal="right" vertical="center"/>
    </xf>
    <xf numFmtId="182" fontId="30" fillId="2" borderId="8" xfId="1" applyNumberFormat="1" applyFont="1" applyFill="1" applyBorder="1" applyAlignment="1">
      <alignment horizontal="right" vertical="center"/>
    </xf>
    <xf numFmtId="186" fontId="4" fillId="2" borderId="8" xfId="1" applyNumberFormat="1" applyFont="1" applyFill="1" applyBorder="1" applyAlignment="1">
      <alignment horizontal="right" vertical="center"/>
    </xf>
    <xf numFmtId="0" fontId="8" fillId="0" borderId="0" xfId="3" applyFont="1" applyFill="1" applyAlignment="1">
      <alignment horizontal="distributed" vertical="center" shrinkToFit="1"/>
    </xf>
    <xf numFmtId="0" fontId="9" fillId="0" borderId="0" xfId="3" applyFont="1" applyFill="1" applyAlignment="1">
      <alignment horizontal="distributed" vertical="center" wrapText="1"/>
    </xf>
  </cellXfs>
  <cellStyles count="5">
    <cellStyle name="桁区切り" xfId="1" builtinId="6"/>
    <cellStyle name="桁区切り 2" xfId="4"/>
    <cellStyle name="標準" xfId="0" builtinId="0"/>
    <cellStyle name="標準_33年齢別　性別　死亡数" xfId="2"/>
    <cellStyle name="標準_P6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8</xdr:row>
      <xdr:rowOff>0</xdr:rowOff>
    </xdr:from>
    <xdr:to>
      <xdr:col>4</xdr:col>
      <xdr:colOff>257175</xdr:colOff>
      <xdr:row>8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33550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10</a:t>
          </a:r>
        </a:p>
      </xdr:txBody>
    </xdr:sp>
    <xdr:clientData/>
  </xdr:twoCellAnchor>
  <xdr:twoCellAnchor>
    <xdr:from>
      <xdr:col>4</xdr:col>
      <xdr:colOff>38100</xdr:colOff>
      <xdr:row>8</xdr:row>
      <xdr:rowOff>0</xdr:rowOff>
    </xdr:from>
    <xdr:to>
      <xdr:col>4</xdr:col>
      <xdr:colOff>257175</xdr:colOff>
      <xdr:row>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733550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14</a:t>
          </a:r>
        </a:p>
      </xdr:txBody>
    </xdr:sp>
    <xdr:clientData/>
  </xdr:twoCellAnchor>
  <xdr:twoCellAnchor>
    <xdr:from>
      <xdr:col>5</xdr:col>
      <xdr:colOff>38100</xdr:colOff>
      <xdr:row>8</xdr:row>
      <xdr:rowOff>0</xdr:rowOff>
    </xdr:from>
    <xdr:to>
      <xdr:col>5</xdr:col>
      <xdr:colOff>257175</xdr:colOff>
      <xdr:row>8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000250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15</a:t>
          </a:r>
        </a:p>
      </xdr:txBody>
    </xdr:sp>
    <xdr:clientData/>
  </xdr:twoCellAnchor>
  <xdr:twoCellAnchor>
    <xdr:from>
      <xdr:col>5</xdr:col>
      <xdr:colOff>38100</xdr:colOff>
      <xdr:row>8</xdr:row>
      <xdr:rowOff>0</xdr:rowOff>
    </xdr:from>
    <xdr:to>
      <xdr:col>5</xdr:col>
      <xdr:colOff>257175</xdr:colOff>
      <xdr:row>8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2000250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19</a:t>
          </a:r>
        </a:p>
      </xdr:txBody>
    </xdr:sp>
    <xdr:clientData/>
  </xdr:twoCellAnchor>
  <xdr:twoCellAnchor>
    <xdr:from>
      <xdr:col>6</xdr:col>
      <xdr:colOff>28575</xdr:colOff>
      <xdr:row>8</xdr:row>
      <xdr:rowOff>0</xdr:rowOff>
    </xdr:from>
    <xdr:to>
      <xdr:col>6</xdr:col>
      <xdr:colOff>247650</xdr:colOff>
      <xdr:row>8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257425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20</a:t>
          </a:r>
        </a:p>
      </xdr:txBody>
    </xdr:sp>
    <xdr:clientData/>
  </xdr:twoCellAnchor>
  <xdr:twoCellAnchor>
    <xdr:from>
      <xdr:col>6</xdr:col>
      <xdr:colOff>28575</xdr:colOff>
      <xdr:row>8</xdr:row>
      <xdr:rowOff>0</xdr:rowOff>
    </xdr:from>
    <xdr:to>
      <xdr:col>6</xdr:col>
      <xdr:colOff>247650</xdr:colOff>
      <xdr:row>8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2257425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24</a:t>
          </a:r>
        </a:p>
      </xdr:txBody>
    </xdr:sp>
    <xdr:clientData/>
  </xdr:twoCellAnchor>
  <xdr:twoCellAnchor>
    <xdr:from>
      <xdr:col>7</xdr:col>
      <xdr:colOff>28575</xdr:colOff>
      <xdr:row>8</xdr:row>
      <xdr:rowOff>0</xdr:rowOff>
    </xdr:from>
    <xdr:to>
      <xdr:col>7</xdr:col>
      <xdr:colOff>247650</xdr:colOff>
      <xdr:row>8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2524125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25</a:t>
          </a:r>
        </a:p>
      </xdr:txBody>
    </xdr:sp>
    <xdr:clientData/>
  </xdr:twoCellAnchor>
  <xdr:twoCellAnchor>
    <xdr:from>
      <xdr:col>7</xdr:col>
      <xdr:colOff>28575</xdr:colOff>
      <xdr:row>8</xdr:row>
      <xdr:rowOff>0</xdr:rowOff>
    </xdr:from>
    <xdr:to>
      <xdr:col>7</xdr:col>
      <xdr:colOff>247650</xdr:colOff>
      <xdr:row>8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2524125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29</a:t>
          </a:r>
        </a:p>
      </xdr:txBody>
    </xdr:sp>
    <xdr:clientData/>
  </xdr:twoCellAnchor>
  <xdr:twoCellAnchor>
    <xdr:from>
      <xdr:col>8</xdr:col>
      <xdr:colOff>28575</xdr:colOff>
      <xdr:row>8</xdr:row>
      <xdr:rowOff>0</xdr:rowOff>
    </xdr:from>
    <xdr:to>
      <xdr:col>8</xdr:col>
      <xdr:colOff>247650</xdr:colOff>
      <xdr:row>8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2790825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30</a:t>
          </a:r>
        </a:p>
      </xdr:txBody>
    </xdr:sp>
    <xdr:clientData/>
  </xdr:twoCellAnchor>
  <xdr:twoCellAnchor>
    <xdr:from>
      <xdr:col>8</xdr:col>
      <xdr:colOff>28575</xdr:colOff>
      <xdr:row>8</xdr:row>
      <xdr:rowOff>0</xdr:rowOff>
    </xdr:from>
    <xdr:to>
      <xdr:col>8</xdr:col>
      <xdr:colOff>247650</xdr:colOff>
      <xdr:row>8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2790825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34</a:t>
          </a:r>
        </a:p>
      </xdr:txBody>
    </xdr:sp>
    <xdr:clientData/>
  </xdr:twoCellAnchor>
  <xdr:twoCellAnchor>
    <xdr:from>
      <xdr:col>9</xdr:col>
      <xdr:colOff>28575</xdr:colOff>
      <xdr:row>8</xdr:row>
      <xdr:rowOff>0</xdr:rowOff>
    </xdr:from>
    <xdr:to>
      <xdr:col>9</xdr:col>
      <xdr:colOff>247650</xdr:colOff>
      <xdr:row>8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3057525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35</a:t>
          </a:r>
        </a:p>
      </xdr:txBody>
    </xdr:sp>
    <xdr:clientData/>
  </xdr:twoCellAnchor>
  <xdr:twoCellAnchor>
    <xdr:from>
      <xdr:col>9</xdr:col>
      <xdr:colOff>28575</xdr:colOff>
      <xdr:row>8</xdr:row>
      <xdr:rowOff>0</xdr:rowOff>
    </xdr:from>
    <xdr:to>
      <xdr:col>9</xdr:col>
      <xdr:colOff>247650</xdr:colOff>
      <xdr:row>8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3057525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39</a:t>
          </a:r>
        </a:p>
      </xdr:txBody>
    </xdr:sp>
    <xdr:clientData/>
  </xdr:twoCellAnchor>
  <xdr:twoCellAnchor>
    <xdr:from>
      <xdr:col>10</xdr:col>
      <xdr:colOff>19050</xdr:colOff>
      <xdr:row>8</xdr:row>
      <xdr:rowOff>0</xdr:rowOff>
    </xdr:from>
    <xdr:to>
      <xdr:col>10</xdr:col>
      <xdr:colOff>238125</xdr:colOff>
      <xdr:row>8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3314700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40</a:t>
          </a:r>
        </a:p>
      </xdr:txBody>
    </xdr:sp>
    <xdr:clientData/>
  </xdr:twoCellAnchor>
  <xdr:twoCellAnchor>
    <xdr:from>
      <xdr:col>10</xdr:col>
      <xdr:colOff>19050</xdr:colOff>
      <xdr:row>8</xdr:row>
      <xdr:rowOff>0</xdr:rowOff>
    </xdr:from>
    <xdr:to>
      <xdr:col>10</xdr:col>
      <xdr:colOff>238125</xdr:colOff>
      <xdr:row>8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3314700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44</a:t>
          </a:r>
        </a:p>
      </xdr:txBody>
    </xdr:sp>
    <xdr:clientData/>
  </xdr:twoCellAnchor>
  <xdr:twoCellAnchor>
    <xdr:from>
      <xdr:col>11</xdr:col>
      <xdr:colOff>19050</xdr:colOff>
      <xdr:row>8</xdr:row>
      <xdr:rowOff>0</xdr:rowOff>
    </xdr:from>
    <xdr:to>
      <xdr:col>11</xdr:col>
      <xdr:colOff>238125</xdr:colOff>
      <xdr:row>8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3581400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45</a:t>
          </a:r>
        </a:p>
      </xdr:txBody>
    </xdr:sp>
    <xdr:clientData/>
  </xdr:twoCellAnchor>
  <xdr:twoCellAnchor>
    <xdr:from>
      <xdr:col>11</xdr:col>
      <xdr:colOff>19050</xdr:colOff>
      <xdr:row>8</xdr:row>
      <xdr:rowOff>0</xdr:rowOff>
    </xdr:from>
    <xdr:to>
      <xdr:col>11</xdr:col>
      <xdr:colOff>238125</xdr:colOff>
      <xdr:row>8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3581400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49</a:t>
          </a:r>
        </a:p>
      </xdr:txBody>
    </xdr:sp>
    <xdr:clientData/>
  </xdr:twoCellAnchor>
  <xdr:twoCellAnchor>
    <xdr:from>
      <xdr:col>12</xdr:col>
      <xdr:colOff>38100</xdr:colOff>
      <xdr:row>8</xdr:row>
      <xdr:rowOff>0</xdr:rowOff>
    </xdr:from>
    <xdr:to>
      <xdr:col>12</xdr:col>
      <xdr:colOff>257175</xdr:colOff>
      <xdr:row>8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3914775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50</a:t>
          </a:r>
        </a:p>
      </xdr:txBody>
    </xdr:sp>
    <xdr:clientData/>
  </xdr:twoCellAnchor>
  <xdr:twoCellAnchor>
    <xdr:from>
      <xdr:col>12</xdr:col>
      <xdr:colOff>38100</xdr:colOff>
      <xdr:row>8</xdr:row>
      <xdr:rowOff>0</xdr:rowOff>
    </xdr:from>
    <xdr:to>
      <xdr:col>12</xdr:col>
      <xdr:colOff>257175</xdr:colOff>
      <xdr:row>8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3914775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54</a:t>
          </a:r>
        </a:p>
      </xdr:txBody>
    </xdr:sp>
    <xdr:clientData/>
  </xdr:twoCellAnchor>
  <xdr:twoCellAnchor>
    <xdr:from>
      <xdr:col>13</xdr:col>
      <xdr:colOff>38100</xdr:colOff>
      <xdr:row>8</xdr:row>
      <xdr:rowOff>0</xdr:rowOff>
    </xdr:from>
    <xdr:to>
      <xdr:col>13</xdr:col>
      <xdr:colOff>257175</xdr:colOff>
      <xdr:row>8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4229100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55</a:t>
          </a:r>
        </a:p>
      </xdr:txBody>
    </xdr:sp>
    <xdr:clientData/>
  </xdr:twoCellAnchor>
  <xdr:twoCellAnchor>
    <xdr:from>
      <xdr:col>13</xdr:col>
      <xdr:colOff>38100</xdr:colOff>
      <xdr:row>8</xdr:row>
      <xdr:rowOff>0</xdr:rowOff>
    </xdr:from>
    <xdr:to>
      <xdr:col>13</xdr:col>
      <xdr:colOff>257175</xdr:colOff>
      <xdr:row>8</xdr:row>
      <xdr:rowOff>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4229100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59</a:t>
          </a:r>
        </a:p>
      </xdr:txBody>
    </xdr:sp>
    <xdr:clientData/>
  </xdr:twoCellAnchor>
  <xdr:twoCellAnchor>
    <xdr:from>
      <xdr:col>14</xdr:col>
      <xdr:colOff>28575</xdr:colOff>
      <xdr:row>8</xdr:row>
      <xdr:rowOff>0</xdr:rowOff>
    </xdr:from>
    <xdr:to>
      <xdr:col>14</xdr:col>
      <xdr:colOff>247650</xdr:colOff>
      <xdr:row>8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4533900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60</a:t>
          </a:r>
        </a:p>
      </xdr:txBody>
    </xdr:sp>
    <xdr:clientData/>
  </xdr:twoCellAnchor>
  <xdr:twoCellAnchor>
    <xdr:from>
      <xdr:col>14</xdr:col>
      <xdr:colOff>28575</xdr:colOff>
      <xdr:row>8</xdr:row>
      <xdr:rowOff>0</xdr:rowOff>
    </xdr:from>
    <xdr:to>
      <xdr:col>14</xdr:col>
      <xdr:colOff>247650</xdr:colOff>
      <xdr:row>8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4533900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64</a:t>
          </a:r>
        </a:p>
      </xdr:txBody>
    </xdr:sp>
    <xdr:clientData/>
  </xdr:twoCellAnchor>
  <xdr:twoCellAnchor>
    <xdr:from>
      <xdr:col>15</xdr:col>
      <xdr:colOff>28575</xdr:colOff>
      <xdr:row>8</xdr:row>
      <xdr:rowOff>0</xdr:rowOff>
    </xdr:from>
    <xdr:to>
      <xdr:col>15</xdr:col>
      <xdr:colOff>247650</xdr:colOff>
      <xdr:row>8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4848225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65</a:t>
          </a:r>
        </a:p>
      </xdr:txBody>
    </xdr:sp>
    <xdr:clientData/>
  </xdr:twoCellAnchor>
  <xdr:twoCellAnchor>
    <xdr:from>
      <xdr:col>15</xdr:col>
      <xdr:colOff>28575</xdr:colOff>
      <xdr:row>8</xdr:row>
      <xdr:rowOff>0</xdr:rowOff>
    </xdr:from>
    <xdr:to>
      <xdr:col>15</xdr:col>
      <xdr:colOff>247650</xdr:colOff>
      <xdr:row>8</xdr:row>
      <xdr:rowOff>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4848225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69</a:t>
          </a:r>
        </a:p>
      </xdr:txBody>
    </xdr:sp>
    <xdr:clientData/>
  </xdr:twoCellAnchor>
  <xdr:twoCellAnchor>
    <xdr:from>
      <xdr:col>16</xdr:col>
      <xdr:colOff>38100</xdr:colOff>
      <xdr:row>8</xdr:row>
      <xdr:rowOff>0</xdr:rowOff>
    </xdr:from>
    <xdr:to>
      <xdr:col>16</xdr:col>
      <xdr:colOff>257175</xdr:colOff>
      <xdr:row>8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5172075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70</a:t>
          </a:r>
        </a:p>
      </xdr:txBody>
    </xdr:sp>
    <xdr:clientData/>
  </xdr:twoCellAnchor>
  <xdr:twoCellAnchor>
    <xdr:from>
      <xdr:col>16</xdr:col>
      <xdr:colOff>38100</xdr:colOff>
      <xdr:row>8</xdr:row>
      <xdr:rowOff>0</xdr:rowOff>
    </xdr:from>
    <xdr:to>
      <xdr:col>16</xdr:col>
      <xdr:colOff>257175</xdr:colOff>
      <xdr:row>8</xdr:row>
      <xdr:rowOff>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5172075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74</a:t>
          </a:r>
        </a:p>
      </xdr:txBody>
    </xdr:sp>
    <xdr:clientData/>
  </xdr:twoCellAnchor>
  <xdr:twoCellAnchor>
    <xdr:from>
      <xdr:col>17</xdr:col>
      <xdr:colOff>38100</xdr:colOff>
      <xdr:row>8</xdr:row>
      <xdr:rowOff>0</xdr:rowOff>
    </xdr:from>
    <xdr:to>
      <xdr:col>17</xdr:col>
      <xdr:colOff>257175</xdr:colOff>
      <xdr:row>8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5591175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75</a:t>
          </a:r>
        </a:p>
      </xdr:txBody>
    </xdr:sp>
    <xdr:clientData/>
  </xdr:twoCellAnchor>
  <xdr:twoCellAnchor>
    <xdr:from>
      <xdr:col>17</xdr:col>
      <xdr:colOff>38100</xdr:colOff>
      <xdr:row>8</xdr:row>
      <xdr:rowOff>0</xdr:rowOff>
    </xdr:from>
    <xdr:to>
      <xdr:col>17</xdr:col>
      <xdr:colOff>257175</xdr:colOff>
      <xdr:row>8</xdr:row>
      <xdr:rowOff>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5591175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79</a:t>
          </a:r>
        </a:p>
      </xdr:txBody>
    </xdr:sp>
    <xdr:clientData/>
  </xdr:twoCellAnchor>
  <xdr:twoCellAnchor>
    <xdr:from>
      <xdr:col>18</xdr:col>
      <xdr:colOff>57150</xdr:colOff>
      <xdr:row>8</xdr:row>
      <xdr:rowOff>0</xdr:rowOff>
    </xdr:from>
    <xdr:to>
      <xdr:col>18</xdr:col>
      <xdr:colOff>276225</xdr:colOff>
      <xdr:row>8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6000750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80</a:t>
          </a:r>
        </a:p>
      </xdr:txBody>
    </xdr:sp>
    <xdr:clientData/>
  </xdr:twoCellAnchor>
  <xdr:twoCellAnchor>
    <xdr:from>
      <xdr:col>18</xdr:col>
      <xdr:colOff>57150</xdr:colOff>
      <xdr:row>8</xdr:row>
      <xdr:rowOff>0</xdr:rowOff>
    </xdr:from>
    <xdr:to>
      <xdr:col>18</xdr:col>
      <xdr:colOff>276225</xdr:colOff>
      <xdr:row>8</xdr:row>
      <xdr:rowOff>0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6000750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84</a:t>
          </a:r>
        </a:p>
      </xdr:txBody>
    </xdr:sp>
    <xdr:clientData/>
  </xdr:twoCellAnchor>
  <xdr:twoCellAnchor>
    <xdr:from>
      <xdr:col>19</xdr:col>
      <xdr:colOff>66675</xdr:colOff>
      <xdr:row>8</xdr:row>
      <xdr:rowOff>0</xdr:rowOff>
    </xdr:from>
    <xdr:to>
      <xdr:col>19</xdr:col>
      <xdr:colOff>285750</xdr:colOff>
      <xdr:row>8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6400800" y="2047875"/>
          <a:ext cx="219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85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227541</xdr:colOff>
      <xdr:row>12</xdr:row>
      <xdr:rowOff>169334</xdr:rowOff>
    </xdr:from>
    <xdr:to>
      <xdr:col>22</xdr:col>
      <xdr:colOff>275167</xdr:colOff>
      <xdr:row>15</xdr:row>
      <xdr:rowOff>216959</xdr:rowOff>
    </xdr:to>
    <xdr:sp macro="" textlink="">
      <xdr:nvSpPr>
        <xdr:cNvPr id="2" name="テキスト ボックス 1"/>
        <xdr:cNvSpPr txBox="1"/>
      </xdr:nvSpPr>
      <xdr:spPr>
        <a:xfrm>
          <a:off x="7333191" y="3360209"/>
          <a:ext cx="3914776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１００％にならない場合は、端数調整する。</a:t>
          </a:r>
          <a:endParaRPr kumimoji="1" lang="en-US" altLang="ja-JP" sz="1100"/>
        </a:p>
        <a:p>
          <a:r>
            <a:rPr kumimoji="1" lang="ja-JP" altLang="en-US" sz="1100"/>
            <a:t>（今年度は調整不要だった）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1116&#9733;&#9733;01&#21407;&#31295;&#12304;&#20196;&#21644;4&#24180;&#24230;&#29256;&#65288;R3&#24180;&#12487;&#12540;&#12479;&#65289;&#32232;&#38598;&#29992;&#12305;&#9733;\03&#27515;&#20129;&#32113;&#35336;&#12381;&#12398;&#65297;&#65288;&#34920;&#65298;&#65296;&#65374;&#65299;&#65298;&#65289;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●表２０"/>
      <sheetName val="●表２１"/>
      <sheetName val="●表２２"/>
      <sheetName val="○表２３"/>
      <sheetName val="●表２４"/>
      <sheetName val="○表２５(1)，表２６"/>
      <sheetName val="○表２５(2)，表２７"/>
      <sheetName val="○自動計算用データ（表２８～表３０）"/>
      <sheetName val="○表２８，表２９"/>
      <sheetName val="○表３０"/>
      <sheetName val="●表３１(1)"/>
      <sheetName val="●表３１(2)"/>
      <sheetName val="●表３１(3)"/>
      <sheetName val="●表３１(4)"/>
      <sheetName val="●表３１(5)"/>
      <sheetName val="●表３１(6)"/>
      <sheetName val="●表３１(7)"/>
      <sheetName val="●表３１(8)"/>
      <sheetName val="●表３１(9)"/>
      <sheetName val="●表３１(10)"/>
      <sheetName val="●表３１(11)"/>
      <sheetName val="●表３１(12)"/>
      <sheetName val="●表３１(13)"/>
      <sheetName val="●表３２(1)"/>
      <sheetName val="●表３２(2)"/>
      <sheetName val="●表３２(3)"/>
      <sheetName val="●表３２(4)"/>
      <sheetName val="●表３２(5)"/>
      <sheetName val="●表３２(6)"/>
      <sheetName val="●表３２(7)"/>
      <sheetName val="●表３２(8)"/>
      <sheetName val="●表３２(9)"/>
      <sheetName val="●表３２(10)"/>
      <sheetName val="●表３２(11)"/>
      <sheetName val="●表３２(12)"/>
      <sheetName val="●表３２(1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577249</v>
          </cell>
        </row>
        <row r="3">
          <cell r="C3">
            <v>618981</v>
          </cell>
        </row>
        <row r="4">
          <cell r="C4">
            <v>59686643</v>
          </cell>
        </row>
        <row r="5">
          <cell r="C5">
            <v>63093844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45"/>
  <sheetViews>
    <sheetView tabSelected="1" view="pageBreakPreview" topLeftCell="B5" zoomScale="90" zoomScaleNormal="100" zoomScaleSheetLayoutView="90" workbookViewId="0">
      <selection activeCell="B45" sqref="B45:C45"/>
    </sheetView>
  </sheetViews>
  <sheetFormatPr defaultRowHeight="13.5" x14ac:dyDescent="0.15"/>
  <cols>
    <col min="1" max="1" width="13.875" style="1" customWidth="1"/>
    <col min="2" max="2" width="6.875" style="2" customWidth="1"/>
    <col min="3" max="3" width="5.75" style="2" customWidth="1"/>
    <col min="4" max="9" width="5.625" style="2" customWidth="1"/>
    <col min="10" max="10" width="5.625" style="1" customWidth="1"/>
    <col min="11" max="13" width="5.625" style="2" customWidth="1"/>
    <col min="14" max="14" width="5.625" style="1" customWidth="1"/>
    <col min="15" max="16384" width="9" style="2"/>
  </cols>
  <sheetData>
    <row r="1" spans="1:14" ht="11.25" customHeight="1" x14ac:dyDescent="0.15">
      <c r="N1" s="3" t="s">
        <v>0</v>
      </c>
    </row>
    <row r="2" spans="1:14" ht="54.95" hidden="1" customHeight="1" x14ac:dyDescent="0.15"/>
    <row r="3" spans="1:14" ht="17.25" x14ac:dyDescent="0.2">
      <c r="A3" s="4" t="s">
        <v>1</v>
      </c>
    </row>
    <row r="4" spans="1:14" ht="24.95" customHeight="1" x14ac:dyDescent="0.2">
      <c r="A4" s="5"/>
    </row>
    <row r="5" spans="1:14" ht="17.25" customHeight="1" x14ac:dyDescent="0.15">
      <c r="A5" s="6" t="s">
        <v>2</v>
      </c>
    </row>
    <row r="6" spans="1:14" ht="5.0999999999999996" customHeight="1" x14ac:dyDescent="0.15"/>
    <row r="7" spans="1:14" s="8" customFormat="1" ht="17.25" customHeight="1" thickBot="1" x14ac:dyDescent="0.2">
      <c r="A7" s="7" t="s">
        <v>3</v>
      </c>
      <c r="J7" s="9"/>
      <c r="N7" s="10" t="s">
        <v>4</v>
      </c>
    </row>
    <row r="8" spans="1:14" s="14" customFormat="1" ht="30" customHeight="1" thickTop="1" x14ac:dyDescent="0.15">
      <c r="A8" s="11" t="s">
        <v>5</v>
      </c>
      <c r="B8" s="12" t="s">
        <v>6</v>
      </c>
      <c r="C8" s="12" t="s">
        <v>7</v>
      </c>
      <c r="D8" s="12" t="s">
        <v>8</v>
      </c>
      <c r="E8" s="13" t="s">
        <v>9</v>
      </c>
      <c r="F8" s="12" t="s">
        <v>10</v>
      </c>
      <c r="G8" s="12" t="s">
        <v>11</v>
      </c>
      <c r="H8" s="12" t="s">
        <v>12</v>
      </c>
      <c r="I8" s="12" t="s">
        <v>13</v>
      </c>
      <c r="J8" s="12" t="s">
        <v>14</v>
      </c>
      <c r="K8" s="12" t="s">
        <v>15</v>
      </c>
      <c r="L8" s="12" t="s">
        <v>16</v>
      </c>
      <c r="M8" s="12" t="s">
        <v>17</v>
      </c>
      <c r="N8" s="13" t="s">
        <v>18</v>
      </c>
    </row>
    <row r="9" spans="1:14" s="21" customFormat="1" ht="3.95" customHeight="1" x14ac:dyDescent="0.15">
      <c r="A9" s="15"/>
      <c r="B9" s="16"/>
      <c r="C9" s="16"/>
      <c r="D9" s="16"/>
      <c r="E9" s="17"/>
      <c r="F9" s="16"/>
      <c r="G9" s="16"/>
      <c r="H9" s="16"/>
      <c r="I9" s="16"/>
      <c r="J9" s="18"/>
      <c r="K9" s="19"/>
      <c r="L9" s="19"/>
      <c r="M9" s="19"/>
      <c r="N9" s="20"/>
    </row>
    <row r="10" spans="1:14" s="25" customFormat="1" ht="17.25" customHeight="1" x14ac:dyDescent="0.15">
      <c r="A10" s="22" t="s">
        <v>19</v>
      </c>
      <c r="B10" s="23">
        <f>SUM(C10:N10)</f>
        <v>10995</v>
      </c>
      <c r="C10" s="23">
        <f>SUM(C11:C12)</f>
        <v>1033</v>
      </c>
      <c r="D10" s="23">
        <f t="shared" ref="D10:N10" si="0">SUM(D11:D12)</f>
        <v>912</v>
      </c>
      <c r="E10" s="23">
        <f t="shared" si="0"/>
        <v>909</v>
      </c>
      <c r="F10" s="23">
        <f t="shared" si="0"/>
        <v>936</v>
      </c>
      <c r="G10" s="23">
        <f t="shared" si="0"/>
        <v>899</v>
      </c>
      <c r="H10" s="23">
        <f t="shared" si="0"/>
        <v>804</v>
      </c>
      <c r="I10" s="23">
        <f t="shared" si="0"/>
        <v>864</v>
      </c>
      <c r="J10" s="23">
        <f t="shared" si="0"/>
        <v>932</v>
      </c>
      <c r="K10" s="23">
        <f t="shared" si="0"/>
        <v>889</v>
      </c>
      <c r="L10" s="23">
        <f t="shared" si="0"/>
        <v>895</v>
      </c>
      <c r="M10" s="23">
        <f t="shared" si="0"/>
        <v>944</v>
      </c>
      <c r="N10" s="24">
        <f t="shared" si="0"/>
        <v>978</v>
      </c>
    </row>
    <row r="11" spans="1:14" s="25" customFormat="1" ht="17.25" customHeight="1" x14ac:dyDescent="0.15">
      <c r="A11" s="26" t="s">
        <v>20</v>
      </c>
      <c r="B11" s="23">
        <f>SUM(C11:N11)</f>
        <v>5604</v>
      </c>
      <c r="C11" s="23">
        <f>C15+C19+C23+C27+C31+C35+C39+C43</f>
        <v>512</v>
      </c>
      <c r="D11" s="23">
        <f t="shared" ref="D11:N12" si="1">D15+D19+D23+D27+D31+D35+D39+D43</f>
        <v>450</v>
      </c>
      <c r="E11" s="24">
        <f t="shared" si="1"/>
        <v>462</v>
      </c>
      <c r="F11" s="23">
        <f t="shared" si="1"/>
        <v>456</v>
      </c>
      <c r="G11" s="23">
        <f t="shared" si="1"/>
        <v>444</v>
      </c>
      <c r="H11" s="23">
        <f t="shared" si="1"/>
        <v>420</v>
      </c>
      <c r="I11" s="23">
        <f t="shared" si="1"/>
        <v>432</v>
      </c>
      <c r="J11" s="23">
        <f t="shared" si="1"/>
        <v>480</v>
      </c>
      <c r="K11" s="27">
        <f t="shared" si="1"/>
        <v>464</v>
      </c>
      <c r="L11" s="27">
        <f t="shared" si="1"/>
        <v>470</v>
      </c>
      <c r="M11" s="27">
        <f t="shared" si="1"/>
        <v>498</v>
      </c>
      <c r="N11" s="28">
        <f t="shared" si="1"/>
        <v>516</v>
      </c>
    </row>
    <row r="12" spans="1:14" s="25" customFormat="1" ht="17.25" customHeight="1" x14ac:dyDescent="0.15">
      <c r="A12" s="26" t="s">
        <v>21</v>
      </c>
      <c r="B12" s="23">
        <f>SUM(C12:N12)</f>
        <v>5391</v>
      </c>
      <c r="C12" s="23">
        <f>C16+C20+C24+C28+C32+C36+C40+C44</f>
        <v>521</v>
      </c>
      <c r="D12" s="23">
        <f t="shared" si="1"/>
        <v>462</v>
      </c>
      <c r="E12" s="24">
        <f t="shared" si="1"/>
        <v>447</v>
      </c>
      <c r="F12" s="23">
        <f t="shared" si="1"/>
        <v>480</v>
      </c>
      <c r="G12" s="23">
        <f t="shared" si="1"/>
        <v>455</v>
      </c>
      <c r="H12" s="23">
        <f t="shared" si="1"/>
        <v>384</v>
      </c>
      <c r="I12" s="23">
        <f t="shared" si="1"/>
        <v>432</v>
      </c>
      <c r="J12" s="23">
        <f t="shared" si="1"/>
        <v>452</v>
      </c>
      <c r="K12" s="27">
        <f t="shared" si="1"/>
        <v>425</v>
      </c>
      <c r="L12" s="27">
        <f t="shared" si="1"/>
        <v>425</v>
      </c>
      <c r="M12" s="27">
        <f t="shared" si="1"/>
        <v>446</v>
      </c>
      <c r="N12" s="28">
        <f t="shared" si="1"/>
        <v>462</v>
      </c>
    </row>
    <row r="13" spans="1:14" s="21" customFormat="1" ht="17.25" customHeight="1" x14ac:dyDescent="0.15">
      <c r="A13" s="29"/>
      <c r="B13" s="30"/>
      <c r="C13" s="31"/>
      <c r="D13" s="31"/>
      <c r="E13" s="32"/>
      <c r="F13" s="31"/>
      <c r="G13" s="31"/>
      <c r="H13" s="31"/>
      <c r="I13" s="31"/>
      <c r="J13" s="31"/>
      <c r="K13" s="19"/>
      <c r="L13" s="19"/>
      <c r="M13" s="19"/>
      <c r="N13" s="20"/>
    </row>
    <row r="14" spans="1:14" s="21" customFormat="1" ht="17.25" customHeight="1" x14ac:dyDescent="0.15">
      <c r="A14" s="29" t="s">
        <v>22</v>
      </c>
      <c r="B14" s="33">
        <f t="shared" ref="B14:B44" si="2">SUM(C14:N14)</f>
        <v>1299</v>
      </c>
      <c r="C14" s="33">
        <f>SUM(C15:C16)</f>
        <v>135</v>
      </c>
      <c r="D14" s="33">
        <f t="shared" ref="D14:N14" si="3">SUM(D15:D16)</f>
        <v>106</v>
      </c>
      <c r="E14" s="33">
        <f t="shared" si="3"/>
        <v>96</v>
      </c>
      <c r="F14" s="33">
        <f t="shared" si="3"/>
        <v>97</v>
      </c>
      <c r="G14" s="33">
        <f t="shared" si="3"/>
        <v>90</v>
      </c>
      <c r="H14" s="33">
        <f t="shared" si="3"/>
        <v>100</v>
      </c>
      <c r="I14" s="33">
        <f t="shared" si="3"/>
        <v>110</v>
      </c>
      <c r="J14" s="33">
        <f t="shared" si="3"/>
        <v>122</v>
      </c>
      <c r="K14" s="33">
        <f t="shared" si="3"/>
        <v>99</v>
      </c>
      <c r="L14" s="33">
        <f t="shared" si="3"/>
        <v>118</v>
      </c>
      <c r="M14" s="33">
        <f t="shared" si="3"/>
        <v>107</v>
      </c>
      <c r="N14" s="34">
        <f t="shared" si="3"/>
        <v>119</v>
      </c>
    </row>
    <row r="15" spans="1:14" s="21" customFormat="1" ht="17.25" customHeight="1" x14ac:dyDescent="0.15">
      <c r="A15" s="29" t="s">
        <v>20</v>
      </c>
      <c r="B15" s="33">
        <f>SUM(C15:N15)</f>
        <v>625</v>
      </c>
      <c r="C15" s="35">
        <v>63</v>
      </c>
      <c r="D15" s="35">
        <v>47</v>
      </c>
      <c r="E15" s="36">
        <v>49</v>
      </c>
      <c r="F15" s="35">
        <v>46</v>
      </c>
      <c r="G15" s="35">
        <v>43</v>
      </c>
      <c r="H15" s="35">
        <v>51</v>
      </c>
      <c r="I15" s="35">
        <v>48</v>
      </c>
      <c r="J15" s="35">
        <v>58</v>
      </c>
      <c r="K15" s="37">
        <v>44</v>
      </c>
      <c r="L15" s="37">
        <v>66</v>
      </c>
      <c r="M15" s="37">
        <v>54</v>
      </c>
      <c r="N15" s="38">
        <v>56</v>
      </c>
    </row>
    <row r="16" spans="1:14" s="21" customFormat="1" ht="17.25" customHeight="1" x14ac:dyDescent="0.15">
      <c r="A16" s="29" t="s">
        <v>21</v>
      </c>
      <c r="B16" s="33">
        <f t="shared" si="2"/>
        <v>674</v>
      </c>
      <c r="C16" s="35">
        <v>72</v>
      </c>
      <c r="D16" s="35">
        <v>59</v>
      </c>
      <c r="E16" s="36">
        <v>47</v>
      </c>
      <c r="F16" s="35">
        <v>51</v>
      </c>
      <c r="G16" s="35">
        <v>47</v>
      </c>
      <c r="H16" s="35">
        <v>49</v>
      </c>
      <c r="I16" s="35">
        <v>62</v>
      </c>
      <c r="J16" s="35">
        <v>64</v>
      </c>
      <c r="K16" s="37">
        <v>55</v>
      </c>
      <c r="L16" s="37">
        <v>52</v>
      </c>
      <c r="M16" s="37">
        <v>53</v>
      </c>
      <c r="N16" s="38">
        <v>63</v>
      </c>
    </row>
    <row r="17" spans="1:14" s="21" customFormat="1" ht="17.25" customHeight="1" x14ac:dyDescent="0.15">
      <c r="A17" s="29"/>
      <c r="B17" s="31"/>
      <c r="C17" s="31"/>
      <c r="D17" s="31"/>
      <c r="E17" s="32"/>
      <c r="F17" s="31"/>
      <c r="G17" s="31"/>
      <c r="H17" s="31"/>
      <c r="I17" s="31"/>
      <c r="J17" s="31"/>
      <c r="K17" s="19"/>
      <c r="L17" s="19"/>
      <c r="M17" s="19"/>
      <c r="N17" s="20"/>
    </row>
    <row r="18" spans="1:14" s="21" customFormat="1" ht="17.25" customHeight="1" x14ac:dyDescent="0.15">
      <c r="A18" s="29" t="s">
        <v>23</v>
      </c>
      <c r="B18" s="33">
        <f t="shared" si="2"/>
        <v>1212</v>
      </c>
      <c r="C18" s="33">
        <f>SUM(C19:C20)</f>
        <v>115</v>
      </c>
      <c r="D18" s="33">
        <f t="shared" ref="D18:N18" si="4">SUM(D19:D20)</f>
        <v>112</v>
      </c>
      <c r="E18" s="33">
        <f t="shared" si="4"/>
        <v>90</v>
      </c>
      <c r="F18" s="33">
        <f t="shared" si="4"/>
        <v>86</v>
      </c>
      <c r="G18" s="33">
        <f t="shared" si="4"/>
        <v>108</v>
      </c>
      <c r="H18" s="33">
        <f t="shared" si="4"/>
        <v>102</v>
      </c>
      <c r="I18" s="33">
        <f t="shared" si="4"/>
        <v>103</v>
      </c>
      <c r="J18" s="33">
        <f t="shared" si="4"/>
        <v>86</v>
      </c>
      <c r="K18" s="33">
        <f t="shared" si="4"/>
        <v>108</v>
      </c>
      <c r="L18" s="33">
        <f t="shared" si="4"/>
        <v>106</v>
      </c>
      <c r="M18" s="33">
        <f t="shared" si="4"/>
        <v>93</v>
      </c>
      <c r="N18" s="34">
        <f t="shared" si="4"/>
        <v>103</v>
      </c>
    </row>
    <row r="19" spans="1:14" s="21" customFormat="1" ht="17.25" customHeight="1" x14ac:dyDescent="0.15">
      <c r="A19" s="29" t="s">
        <v>20</v>
      </c>
      <c r="B19" s="33">
        <f t="shared" si="2"/>
        <v>626</v>
      </c>
      <c r="C19" s="35">
        <v>62</v>
      </c>
      <c r="D19" s="35">
        <v>46</v>
      </c>
      <c r="E19" s="36">
        <v>48</v>
      </c>
      <c r="F19" s="35">
        <v>41</v>
      </c>
      <c r="G19" s="35">
        <v>55</v>
      </c>
      <c r="H19" s="35">
        <v>51</v>
      </c>
      <c r="I19" s="35">
        <v>50</v>
      </c>
      <c r="J19" s="35">
        <v>49</v>
      </c>
      <c r="K19" s="37">
        <v>57</v>
      </c>
      <c r="L19" s="37">
        <v>57</v>
      </c>
      <c r="M19" s="37">
        <v>47</v>
      </c>
      <c r="N19" s="38">
        <v>63</v>
      </c>
    </row>
    <row r="20" spans="1:14" s="21" customFormat="1" ht="17.25" customHeight="1" x14ac:dyDescent="0.15">
      <c r="A20" s="29" t="s">
        <v>21</v>
      </c>
      <c r="B20" s="33">
        <f t="shared" si="2"/>
        <v>586</v>
      </c>
      <c r="C20" s="35">
        <v>53</v>
      </c>
      <c r="D20" s="35">
        <v>66</v>
      </c>
      <c r="E20" s="36">
        <v>42</v>
      </c>
      <c r="F20" s="35">
        <v>45</v>
      </c>
      <c r="G20" s="35">
        <v>53</v>
      </c>
      <c r="H20" s="35">
        <v>51</v>
      </c>
      <c r="I20" s="35">
        <v>53</v>
      </c>
      <c r="J20" s="35">
        <v>37</v>
      </c>
      <c r="K20" s="37">
        <v>51</v>
      </c>
      <c r="L20" s="37">
        <v>49</v>
      </c>
      <c r="M20" s="37">
        <v>46</v>
      </c>
      <c r="N20" s="38">
        <v>40</v>
      </c>
    </row>
    <row r="21" spans="1:14" s="21" customFormat="1" ht="17.25" customHeight="1" x14ac:dyDescent="0.15">
      <c r="A21" s="29"/>
      <c r="B21" s="31"/>
      <c r="C21" s="31"/>
      <c r="D21" s="31"/>
      <c r="E21" s="32"/>
      <c r="F21" s="31"/>
      <c r="G21" s="31"/>
      <c r="H21" s="31"/>
      <c r="I21" s="31"/>
      <c r="J21" s="31"/>
      <c r="K21" s="19"/>
      <c r="L21" s="19"/>
      <c r="M21" s="19"/>
      <c r="N21" s="20"/>
    </row>
    <row r="22" spans="1:14" s="21" customFormat="1" ht="17.25" customHeight="1" x14ac:dyDescent="0.15">
      <c r="A22" s="29" t="s">
        <v>24</v>
      </c>
      <c r="B22" s="33">
        <f t="shared" si="2"/>
        <v>1303</v>
      </c>
      <c r="C22" s="33">
        <f>SUM(C23:C24)</f>
        <v>122</v>
      </c>
      <c r="D22" s="33">
        <f t="shared" ref="D22:N22" si="5">SUM(D23:D24)</f>
        <v>97</v>
      </c>
      <c r="E22" s="33">
        <f t="shared" si="5"/>
        <v>96</v>
      </c>
      <c r="F22" s="33">
        <f t="shared" si="5"/>
        <v>115</v>
      </c>
      <c r="G22" s="33">
        <f t="shared" si="5"/>
        <v>114</v>
      </c>
      <c r="H22" s="33">
        <f t="shared" si="5"/>
        <v>96</v>
      </c>
      <c r="I22" s="33">
        <f t="shared" si="5"/>
        <v>99</v>
      </c>
      <c r="J22" s="33">
        <f t="shared" si="5"/>
        <v>112</v>
      </c>
      <c r="K22" s="33">
        <f t="shared" si="5"/>
        <v>108</v>
      </c>
      <c r="L22" s="33">
        <f t="shared" si="5"/>
        <v>108</v>
      </c>
      <c r="M22" s="33">
        <f t="shared" si="5"/>
        <v>121</v>
      </c>
      <c r="N22" s="34">
        <f t="shared" si="5"/>
        <v>115</v>
      </c>
    </row>
    <row r="23" spans="1:14" s="40" customFormat="1" ht="17.25" customHeight="1" x14ac:dyDescent="0.15">
      <c r="A23" s="39" t="s">
        <v>20</v>
      </c>
      <c r="B23" s="33">
        <f t="shared" si="2"/>
        <v>664</v>
      </c>
      <c r="C23" s="35">
        <v>59</v>
      </c>
      <c r="D23" s="35">
        <v>49</v>
      </c>
      <c r="E23" s="36">
        <v>49</v>
      </c>
      <c r="F23" s="35">
        <v>53</v>
      </c>
      <c r="G23" s="35">
        <v>55</v>
      </c>
      <c r="H23" s="35">
        <v>44</v>
      </c>
      <c r="I23" s="35">
        <v>53</v>
      </c>
      <c r="J23" s="35">
        <v>65</v>
      </c>
      <c r="K23" s="37">
        <v>59</v>
      </c>
      <c r="L23" s="37">
        <v>60</v>
      </c>
      <c r="M23" s="37">
        <v>61</v>
      </c>
      <c r="N23" s="38">
        <v>57</v>
      </c>
    </row>
    <row r="24" spans="1:14" s="21" customFormat="1" ht="17.25" customHeight="1" x14ac:dyDescent="0.15">
      <c r="A24" s="39" t="s">
        <v>21</v>
      </c>
      <c r="B24" s="33">
        <f t="shared" si="2"/>
        <v>639</v>
      </c>
      <c r="C24" s="35">
        <v>63</v>
      </c>
      <c r="D24" s="35">
        <v>48</v>
      </c>
      <c r="E24" s="36">
        <v>47</v>
      </c>
      <c r="F24" s="35">
        <v>62</v>
      </c>
      <c r="G24" s="35">
        <v>59</v>
      </c>
      <c r="H24" s="35">
        <v>52</v>
      </c>
      <c r="I24" s="35">
        <v>46</v>
      </c>
      <c r="J24" s="35">
        <v>47</v>
      </c>
      <c r="K24" s="37">
        <v>49</v>
      </c>
      <c r="L24" s="37">
        <v>48</v>
      </c>
      <c r="M24" s="37">
        <v>60</v>
      </c>
      <c r="N24" s="38">
        <v>58</v>
      </c>
    </row>
    <row r="25" spans="1:14" s="21" customFormat="1" ht="17.25" customHeight="1" x14ac:dyDescent="0.15">
      <c r="A25" s="29"/>
      <c r="B25" s="31"/>
      <c r="C25" s="31"/>
      <c r="E25" s="32"/>
      <c r="F25" s="31"/>
      <c r="G25" s="31"/>
      <c r="H25" s="31"/>
      <c r="I25" s="31"/>
      <c r="J25" s="31"/>
      <c r="K25" s="19"/>
      <c r="L25" s="19"/>
      <c r="M25" s="19"/>
      <c r="N25" s="20"/>
    </row>
    <row r="26" spans="1:14" s="21" customFormat="1" ht="17.25" customHeight="1" x14ac:dyDescent="0.15">
      <c r="A26" s="29" t="s">
        <v>25</v>
      </c>
      <c r="B26" s="33">
        <f t="shared" si="2"/>
        <v>1659</v>
      </c>
      <c r="C26" s="33">
        <f>SUM(C27:C28)</f>
        <v>145</v>
      </c>
      <c r="D26" s="33">
        <f t="shared" ref="D26:N26" si="6">SUM(D27:D28)</f>
        <v>135</v>
      </c>
      <c r="E26" s="33">
        <f t="shared" si="6"/>
        <v>158</v>
      </c>
      <c r="F26" s="33">
        <f t="shared" si="6"/>
        <v>166</v>
      </c>
      <c r="G26" s="33">
        <f t="shared" si="6"/>
        <v>137</v>
      </c>
      <c r="H26" s="33">
        <f t="shared" si="6"/>
        <v>129</v>
      </c>
      <c r="I26" s="33">
        <f t="shared" si="6"/>
        <v>140</v>
      </c>
      <c r="J26" s="33">
        <f t="shared" si="6"/>
        <v>132</v>
      </c>
      <c r="K26" s="33">
        <f t="shared" si="6"/>
        <v>111</v>
      </c>
      <c r="L26" s="33">
        <f t="shared" si="6"/>
        <v>122</v>
      </c>
      <c r="M26" s="33">
        <f t="shared" si="6"/>
        <v>136</v>
      </c>
      <c r="N26" s="34">
        <f t="shared" si="6"/>
        <v>148</v>
      </c>
    </row>
    <row r="27" spans="1:14" s="21" customFormat="1" ht="17.25" customHeight="1" x14ac:dyDescent="0.15">
      <c r="A27" s="29" t="s">
        <v>20</v>
      </c>
      <c r="B27" s="33">
        <f t="shared" si="2"/>
        <v>827</v>
      </c>
      <c r="C27" s="35">
        <v>74</v>
      </c>
      <c r="D27" s="35">
        <v>60</v>
      </c>
      <c r="E27" s="36">
        <v>76</v>
      </c>
      <c r="F27" s="35">
        <v>81</v>
      </c>
      <c r="G27" s="35">
        <v>66</v>
      </c>
      <c r="H27" s="35">
        <v>63</v>
      </c>
      <c r="I27" s="35">
        <v>64</v>
      </c>
      <c r="J27" s="35">
        <v>71</v>
      </c>
      <c r="K27" s="37">
        <v>56</v>
      </c>
      <c r="L27" s="37">
        <v>63</v>
      </c>
      <c r="M27" s="37">
        <v>78</v>
      </c>
      <c r="N27" s="38">
        <v>75</v>
      </c>
    </row>
    <row r="28" spans="1:14" s="21" customFormat="1" ht="17.25" customHeight="1" x14ac:dyDescent="0.15">
      <c r="A28" s="29" t="s">
        <v>21</v>
      </c>
      <c r="B28" s="33">
        <f t="shared" si="2"/>
        <v>832</v>
      </c>
      <c r="C28" s="35">
        <v>71</v>
      </c>
      <c r="D28" s="35">
        <v>75</v>
      </c>
      <c r="E28" s="36">
        <v>82</v>
      </c>
      <c r="F28" s="35">
        <v>85</v>
      </c>
      <c r="G28" s="35">
        <v>71</v>
      </c>
      <c r="H28" s="35">
        <v>66</v>
      </c>
      <c r="I28" s="35">
        <v>76</v>
      </c>
      <c r="J28" s="35">
        <v>61</v>
      </c>
      <c r="K28" s="37">
        <v>55</v>
      </c>
      <c r="L28" s="37">
        <v>59</v>
      </c>
      <c r="M28" s="37">
        <v>58</v>
      </c>
      <c r="N28" s="38">
        <v>73</v>
      </c>
    </row>
    <row r="29" spans="1:14" s="21" customFormat="1" ht="17.25" customHeight="1" x14ac:dyDescent="0.15">
      <c r="A29" s="29"/>
      <c r="B29" s="31"/>
      <c r="C29" s="31"/>
      <c r="D29" s="31"/>
      <c r="E29" s="32"/>
      <c r="F29" s="31"/>
      <c r="G29" s="31"/>
      <c r="H29" s="31"/>
      <c r="I29" s="31"/>
      <c r="J29" s="31"/>
      <c r="K29" s="19"/>
      <c r="L29" s="19"/>
      <c r="M29" s="19"/>
      <c r="N29" s="20"/>
    </row>
    <row r="30" spans="1:14" s="21" customFormat="1" ht="17.25" customHeight="1" x14ac:dyDescent="0.15">
      <c r="A30" s="29" t="s">
        <v>26</v>
      </c>
      <c r="B30" s="33">
        <f t="shared" si="2"/>
        <v>1848</v>
      </c>
      <c r="C30" s="33">
        <f>SUM(C31:C32)</f>
        <v>176</v>
      </c>
      <c r="D30" s="33">
        <f t="shared" ref="D30:N30" si="7">SUM(D31:D32)</f>
        <v>146</v>
      </c>
      <c r="E30" s="33">
        <f t="shared" si="7"/>
        <v>145</v>
      </c>
      <c r="F30" s="33">
        <f t="shared" si="7"/>
        <v>153</v>
      </c>
      <c r="G30" s="33">
        <f t="shared" si="7"/>
        <v>154</v>
      </c>
      <c r="H30" s="33">
        <f t="shared" si="7"/>
        <v>125</v>
      </c>
      <c r="I30" s="33">
        <f t="shared" si="7"/>
        <v>127</v>
      </c>
      <c r="J30" s="33">
        <f t="shared" si="7"/>
        <v>172</v>
      </c>
      <c r="K30" s="33">
        <f t="shared" si="7"/>
        <v>166</v>
      </c>
      <c r="L30" s="33">
        <f t="shared" si="7"/>
        <v>143</v>
      </c>
      <c r="M30" s="33">
        <f t="shared" si="7"/>
        <v>179</v>
      </c>
      <c r="N30" s="34">
        <f t="shared" si="7"/>
        <v>162</v>
      </c>
    </row>
    <row r="31" spans="1:14" s="21" customFormat="1" ht="17.25" customHeight="1" x14ac:dyDescent="0.15">
      <c r="A31" s="29" t="s">
        <v>20</v>
      </c>
      <c r="B31" s="33">
        <f t="shared" si="2"/>
        <v>963</v>
      </c>
      <c r="C31" s="35">
        <v>93</v>
      </c>
      <c r="D31" s="35">
        <v>79</v>
      </c>
      <c r="E31" s="36">
        <v>73</v>
      </c>
      <c r="F31" s="35">
        <v>61</v>
      </c>
      <c r="G31" s="35">
        <v>80</v>
      </c>
      <c r="H31" s="35">
        <v>61</v>
      </c>
      <c r="I31" s="35">
        <v>73</v>
      </c>
      <c r="J31" s="35">
        <v>90</v>
      </c>
      <c r="K31" s="37">
        <v>98</v>
      </c>
      <c r="L31" s="37">
        <v>75</v>
      </c>
      <c r="M31" s="37">
        <v>94</v>
      </c>
      <c r="N31" s="38">
        <v>86</v>
      </c>
    </row>
    <row r="32" spans="1:14" s="21" customFormat="1" ht="17.25" customHeight="1" x14ac:dyDescent="0.15">
      <c r="A32" s="29" t="s">
        <v>21</v>
      </c>
      <c r="B32" s="33">
        <f t="shared" si="2"/>
        <v>885</v>
      </c>
      <c r="C32" s="35">
        <v>83</v>
      </c>
      <c r="D32" s="35">
        <v>67</v>
      </c>
      <c r="E32" s="36">
        <v>72</v>
      </c>
      <c r="F32" s="35">
        <v>92</v>
      </c>
      <c r="G32" s="35">
        <v>74</v>
      </c>
      <c r="H32" s="35">
        <v>64</v>
      </c>
      <c r="I32" s="35">
        <v>54</v>
      </c>
      <c r="J32" s="35">
        <v>82</v>
      </c>
      <c r="K32" s="37">
        <v>68</v>
      </c>
      <c r="L32" s="37">
        <v>68</v>
      </c>
      <c r="M32" s="37">
        <v>85</v>
      </c>
      <c r="N32" s="38">
        <v>76</v>
      </c>
    </row>
    <row r="33" spans="1:14" s="21" customFormat="1" ht="17.25" customHeight="1" x14ac:dyDescent="0.15">
      <c r="A33" s="29"/>
      <c r="B33" s="31"/>
      <c r="C33" s="31"/>
      <c r="D33" s="31"/>
      <c r="E33" s="32"/>
      <c r="F33" s="31"/>
      <c r="G33" s="31"/>
      <c r="H33" s="31"/>
      <c r="I33" s="31"/>
      <c r="J33" s="31"/>
      <c r="K33" s="19"/>
      <c r="L33" s="19"/>
      <c r="M33" s="19"/>
      <c r="N33" s="20"/>
    </row>
    <row r="34" spans="1:14" s="21" customFormat="1" ht="17.25" customHeight="1" x14ac:dyDescent="0.15">
      <c r="A34" s="29" t="s">
        <v>27</v>
      </c>
      <c r="B34" s="33">
        <f t="shared" si="2"/>
        <v>1675</v>
      </c>
      <c r="C34" s="33">
        <f>SUM(C35:C36)</f>
        <v>150</v>
      </c>
      <c r="D34" s="33">
        <f t="shared" ref="D34:N34" si="8">SUM(D35:D36)</f>
        <v>140</v>
      </c>
      <c r="E34" s="33">
        <f t="shared" si="8"/>
        <v>131</v>
      </c>
      <c r="F34" s="33">
        <f t="shared" si="8"/>
        <v>143</v>
      </c>
      <c r="G34" s="33">
        <f t="shared" si="8"/>
        <v>138</v>
      </c>
      <c r="H34" s="33">
        <f t="shared" si="8"/>
        <v>112</v>
      </c>
      <c r="I34" s="33">
        <f t="shared" si="8"/>
        <v>152</v>
      </c>
      <c r="J34" s="33">
        <f t="shared" si="8"/>
        <v>138</v>
      </c>
      <c r="K34" s="33">
        <f t="shared" si="8"/>
        <v>150</v>
      </c>
      <c r="L34" s="33">
        <f t="shared" si="8"/>
        <v>132</v>
      </c>
      <c r="M34" s="33">
        <f t="shared" si="8"/>
        <v>123</v>
      </c>
      <c r="N34" s="34">
        <f t="shared" si="8"/>
        <v>166</v>
      </c>
    </row>
    <row r="35" spans="1:14" s="21" customFormat="1" ht="17.25" customHeight="1" x14ac:dyDescent="0.15">
      <c r="A35" s="29" t="s">
        <v>20</v>
      </c>
      <c r="B35" s="33">
        <f t="shared" si="2"/>
        <v>858</v>
      </c>
      <c r="C35" s="35">
        <v>74</v>
      </c>
      <c r="D35" s="35">
        <v>73</v>
      </c>
      <c r="E35" s="36">
        <v>66</v>
      </c>
      <c r="F35" s="35">
        <v>75</v>
      </c>
      <c r="G35" s="35">
        <v>69</v>
      </c>
      <c r="H35" s="35">
        <v>71</v>
      </c>
      <c r="I35" s="35">
        <v>77</v>
      </c>
      <c r="J35" s="35">
        <v>59</v>
      </c>
      <c r="K35" s="37">
        <v>80</v>
      </c>
      <c r="L35" s="37">
        <v>66</v>
      </c>
      <c r="M35" s="37">
        <v>64</v>
      </c>
      <c r="N35" s="38">
        <v>84</v>
      </c>
    </row>
    <row r="36" spans="1:14" s="21" customFormat="1" ht="17.25" customHeight="1" x14ac:dyDescent="0.15">
      <c r="A36" s="29" t="s">
        <v>21</v>
      </c>
      <c r="B36" s="33">
        <f t="shared" si="2"/>
        <v>817</v>
      </c>
      <c r="C36" s="35">
        <v>76</v>
      </c>
      <c r="D36" s="35">
        <v>67</v>
      </c>
      <c r="E36" s="36">
        <v>65</v>
      </c>
      <c r="F36" s="35">
        <v>68</v>
      </c>
      <c r="G36" s="35">
        <v>69</v>
      </c>
      <c r="H36" s="35">
        <v>41</v>
      </c>
      <c r="I36" s="35">
        <v>75</v>
      </c>
      <c r="J36" s="35">
        <v>79</v>
      </c>
      <c r="K36" s="37">
        <v>70</v>
      </c>
      <c r="L36" s="37">
        <v>66</v>
      </c>
      <c r="M36" s="37">
        <v>59</v>
      </c>
      <c r="N36" s="38">
        <v>82</v>
      </c>
    </row>
    <row r="37" spans="1:14" s="21" customFormat="1" ht="17.25" customHeight="1" x14ac:dyDescent="0.15">
      <c r="A37" s="29"/>
      <c r="B37" s="31"/>
      <c r="C37" s="31"/>
      <c r="D37" s="31"/>
      <c r="E37" s="32"/>
      <c r="F37" s="31"/>
      <c r="G37" s="31"/>
      <c r="H37" s="31"/>
      <c r="I37" s="31"/>
      <c r="J37" s="31"/>
      <c r="K37" s="19"/>
      <c r="L37" s="19"/>
      <c r="M37" s="19"/>
      <c r="N37" s="20"/>
    </row>
    <row r="38" spans="1:14" s="21" customFormat="1" ht="17.25" customHeight="1" x14ac:dyDescent="0.15">
      <c r="A38" s="29" t="s">
        <v>28</v>
      </c>
      <c r="B38" s="33">
        <f t="shared" si="2"/>
        <v>721</v>
      </c>
      <c r="C38" s="33">
        <f>SUM(C39:C40)</f>
        <v>70</v>
      </c>
      <c r="D38" s="33">
        <f t="shared" ref="D38:N38" si="9">SUM(D39:D40)</f>
        <v>50</v>
      </c>
      <c r="E38" s="33">
        <f t="shared" si="9"/>
        <v>65</v>
      </c>
      <c r="F38" s="33">
        <f t="shared" si="9"/>
        <v>63</v>
      </c>
      <c r="G38" s="33">
        <f t="shared" si="9"/>
        <v>65</v>
      </c>
      <c r="H38" s="33">
        <f t="shared" si="9"/>
        <v>61</v>
      </c>
      <c r="I38" s="33">
        <f t="shared" si="9"/>
        <v>49</v>
      </c>
      <c r="J38" s="33">
        <f t="shared" si="9"/>
        <v>52</v>
      </c>
      <c r="K38" s="33">
        <f t="shared" si="9"/>
        <v>58</v>
      </c>
      <c r="L38" s="33">
        <f t="shared" si="9"/>
        <v>57</v>
      </c>
      <c r="M38" s="33">
        <f t="shared" si="9"/>
        <v>71</v>
      </c>
      <c r="N38" s="34">
        <f t="shared" si="9"/>
        <v>60</v>
      </c>
    </row>
    <row r="39" spans="1:14" s="21" customFormat="1" ht="17.25" customHeight="1" x14ac:dyDescent="0.15">
      <c r="A39" s="29" t="s">
        <v>20</v>
      </c>
      <c r="B39" s="33">
        <f t="shared" si="2"/>
        <v>390</v>
      </c>
      <c r="C39" s="35">
        <v>33</v>
      </c>
      <c r="D39" s="35">
        <v>27</v>
      </c>
      <c r="E39" s="36">
        <v>31</v>
      </c>
      <c r="F39" s="35">
        <v>35</v>
      </c>
      <c r="G39" s="35">
        <v>34</v>
      </c>
      <c r="H39" s="35">
        <v>38</v>
      </c>
      <c r="I39" s="35">
        <v>28</v>
      </c>
      <c r="J39" s="35">
        <v>31</v>
      </c>
      <c r="K39" s="37">
        <v>31</v>
      </c>
      <c r="L39" s="37">
        <v>26</v>
      </c>
      <c r="M39" s="37">
        <v>39</v>
      </c>
      <c r="N39" s="38">
        <v>37</v>
      </c>
    </row>
    <row r="40" spans="1:14" s="21" customFormat="1" ht="17.25" customHeight="1" x14ac:dyDescent="0.15">
      <c r="A40" s="29" t="s">
        <v>21</v>
      </c>
      <c r="B40" s="33">
        <f t="shared" si="2"/>
        <v>331</v>
      </c>
      <c r="C40" s="35">
        <v>37</v>
      </c>
      <c r="D40" s="35">
        <v>23</v>
      </c>
      <c r="E40" s="36">
        <v>34</v>
      </c>
      <c r="F40" s="35">
        <v>28</v>
      </c>
      <c r="G40" s="35">
        <v>31</v>
      </c>
      <c r="H40" s="35">
        <v>23</v>
      </c>
      <c r="I40" s="35">
        <v>21</v>
      </c>
      <c r="J40" s="35">
        <v>21</v>
      </c>
      <c r="K40" s="37">
        <v>27</v>
      </c>
      <c r="L40" s="37">
        <v>31</v>
      </c>
      <c r="M40" s="37">
        <v>32</v>
      </c>
      <c r="N40" s="38">
        <v>23</v>
      </c>
    </row>
    <row r="41" spans="1:14" s="21" customFormat="1" ht="17.25" customHeight="1" x14ac:dyDescent="0.15">
      <c r="A41" s="29"/>
      <c r="B41" s="31"/>
      <c r="C41" s="31"/>
      <c r="D41" s="31"/>
      <c r="E41" s="32"/>
      <c r="F41" s="31"/>
      <c r="G41" s="31"/>
      <c r="H41" s="31"/>
      <c r="I41" s="31"/>
      <c r="J41" s="31"/>
      <c r="K41" s="19"/>
      <c r="L41" s="19"/>
      <c r="M41" s="19"/>
      <c r="N41" s="20"/>
    </row>
    <row r="42" spans="1:14" s="21" customFormat="1" ht="17.25" customHeight="1" x14ac:dyDescent="0.15">
      <c r="A42" s="29" t="s">
        <v>29</v>
      </c>
      <c r="B42" s="33">
        <f t="shared" si="2"/>
        <v>1278</v>
      </c>
      <c r="C42" s="33">
        <f>SUM(C43:C44)</f>
        <v>120</v>
      </c>
      <c r="D42" s="33">
        <f t="shared" ref="D42:N42" si="10">SUM(D43:D44)</f>
        <v>126</v>
      </c>
      <c r="E42" s="33">
        <f t="shared" si="10"/>
        <v>128</v>
      </c>
      <c r="F42" s="33">
        <f t="shared" si="10"/>
        <v>113</v>
      </c>
      <c r="G42" s="33">
        <f t="shared" si="10"/>
        <v>93</v>
      </c>
      <c r="H42" s="33">
        <f t="shared" si="10"/>
        <v>79</v>
      </c>
      <c r="I42" s="33">
        <f t="shared" si="10"/>
        <v>84</v>
      </c>
      <c r="J42" s="33">
        <f t="shared" si="10"/>
        <v>118</v>
      </c>
      <c r="K42" s="33">
        <f t="shared" si="10"/>
        <v>89</v>
      </c>
      <c r="L42" s="33">
        <f t="shared" si="10"/>
        <v>109</v>
      </c>
      <c r="M42" s="33">
        <f t="shared" si="10"/>
        <v>114</v>
      </c>
      <c r="N42" s="34">
        <f t="shared" si="10"/>
        <v>105</v>
      </c>
    </row>
    <row r="43" spans="1:14" s="21" customFormat="1" ht="17.25" customHeight="1" x14ac:dyDescent="0.15">
      <c r="A43" s="29" t="s">
        <v>20</v>
      </c>
      <c r="B43" s="33">
        <f t="shared" si="2"/>
        <v>651</v>
      </c>
      <c r="C43" s="35">
        <v>54</v>
      </c>
      <c r="D43" s="35">
        <v>69</v>
      </c>
      <c r="E43" s="36">
        <v>70</v>
      </c>
      <c r="F43" s="35">
        <v>64</v>
      </c>
      <c r="G43" s="35">
        <v>42</v>
      </c>
      <c r="H43" s="35">
        <v>41</v>
      </c>
      <c r="I43" s="35">
        <v>39</v>
      </c>
      <c r="J43" s="35">
        <v>57</v>
      </c>
      <c r="K43" s="37">
        <v>39</v>
      </c>
      <c r="L43" s="37">
        <v>57</v>
      </c>
      <c r="M43" s="37">
        <v>61</v>
      </c>
      <c r="N43" s="38">
        <v>58</v>
      </c>
    </row>
    <row r="44" spans="1:14" s="21" customFormat="1" ht="17.25" customHeight="1" x14ac:dyDescent="0.15">
      <c r="A44" s="14" t="s">
        <v>21</v>
      </c>
      <c r="B44" s="33">
        <f t="shared" si="2"/>
        <v>627</v>
      </c>
      <c r="C44" s="35">
        <v>66</v>
      </c>
      <c r="D44" s="35">
        <v>57</v>
      </c>
      <c r="E44" s="36">
        <v>58</v>
      </c>
      <c r="F44" s="35">
        <v>49</v>
      </c>
      <c r="G44" s="35">
        <v>51</v>
      </c>
      <c r="H44" s="35">
        <v>38</v>
      </c>
      <c r="I44" s="35">
        <v>45</v>
      </c>
      <c r="J44" s="35">
        <v>61</v>
      </c>
      <c r="K44" s="37">
        <v>50</v>
      </c>
      <c r="L44" s="37">
        <v>52</v>
      </c>
      <c r="M44" s="37">
        <v>53</v>
      </c>
      <c r="N44" s="38">
        <v>47</v>
      </c>
    </row>
    <row r="45" spans="1:14" s="8" customFormat="1" ht="3.95" customHeight="1" x14ac:dyDescent="0.15">
      <c r="A45" s="41"/>
      <c r="B45" s="42"/>
      <c r="C45" s="42"/>
      <c r="D45" s="42"/>
      <c r="E45" s="42"/>
      <c r="F45" s="42"/>
      <c r="G45" s="42"/>
      <c r="H45" s="42"/>
      <c r="I45" s="42"/>
      <c r="J45" s="43"/>
      <c r="K45" s="44"/>
      <c r="L45" s="44"/>
      <c r="M45" s="44"/>
      <c r="N45" s="45"/>
    </row>
  </sheetData>
  <phoneticPr fontId="3"/>
  <pageMargins left="0.78740157480314965" right="0.78740157480314965" top="0.51181102362204722" bottom="0.98425196850393704" header="0.51181102362204722" footer="0.51181102362204722"/>
  <pageSetup paperSize="9" scale="92" firstPageNumber="27" orientation="portrait" blackAndWhite="1" useFirstPageNumber="1" r:id="rId1"/>
  <headerFooter scaleWithDoc="0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A45"/>
  <sheetViews>
    <sheetView view="pageBreakPreview" zoomScaleNormal="100" zoomScaleSheetLayoutView="100" workbookViewId="0">
      <selection activeCell="B45" sqref="B45:C45"/>
    </sheetView>
  </sheetViews>
  <sheetFormatPr defaultRowHeight="13.5" x14ac:dyDescent="0.15"/>
  <cols>
    <col min="1" max="1" width="8.625" style="1" customWidth="1"/>
    <col min="2" max="2" width="6.625" style="2" customWidth="1"/>
    <col min="3" max="9" width="3.5" style="2" customWidth="1"/>
    <col min="10" max="10" width="3.5" style="1" customWidth="1"/>
    <col min="11" max="11" width="3.5" style="2" customWidth="1"/>
    <col min="12" max="16" width="4.125" style="2" customWidth="1"/>
    <col min="17" max="17" width="5.5" style="2" customWidth="1"/>
    <col min="18" max="19" width="5.125" style="2" customWidth="1"/>
    <col min="20" max="20" width="5.125" style="1" customWidth="1"/>
    <col min="21" max="21" width="3.625" style="2" customWidth="1"/>
    <col min="22" max="22" width="1.625" style="1" customWidth="1"/>
    <col min="23" max="16384" width="9" style="2"/>
  </cols>
  <sheetData>
    <row r="1" spans="1:23" ht="11.25" customHeight="1" x14ac:dyDescent="0.15">
      <c r="A1" s="46" t="s">
        <v>0</v>
      </c>
    </row>
    <row r="2" spans="1:23" ht="54.95" customHeight="1" x14ac:dyDescent="0.2">
      <c r="A2" s="5"/>
    </row>
    <row r="3" spans="1:23" ht="17.25" customHeight="1" x14ac:dyDescent="0.15">
      <c r="A3" s="6" t="s">
        <v>30</v>
      </c>
    </row>
    <row r="4" spans="1:23" ht="5.0999999999999996" customHeight="1" x14ac:dyDescent="0.15"/>
    <row r="5" spans="1:23" s="8" customFormat="1" ht="17.25" customHeight="1" thickBot="1" x14ac:dyDescent="0.2">
      <c r="A5" s="7" t="s">
        <v>3</v>
      </c>
      <c r="J5" s="9"/>
      <c r="T5" s="10"/>
      <c r="U5" s="47" t="s">
        <v>4</v>
      </c>
      <c r="V5" s="10"/>
    </row>
    <row r="6" spans="1:23" s="21" customFormat="1" ht="17.25" customHeight="1" thickTop="1" x14ac:dyDescent="0.15">
      <c r="A6" s="48"/>
      <c r="B6" s="49" t="s">
        <v>31</v>
      </c>
      <c r="C6" s="50">
        <v>0</v>
      </c>
      <c r="D6" s="50">
        <v>5</v>
      </c>
      <c r="E6" s="50">
        <v>10</v>
      </c>
      <c r="F6" s="50">
        <v>15</v>
      </c>
      <c r="G6" s="50">
        <v>20</v>
      </c>
      <c r="H6" s="50">
        <v>25</v>
      </c>
      <c r="I6" s="50">
        <v>30</v>
      </c>
      <c r="J6" s="50">
        <v>35</v>
      </c>
      <c r="K6" s="50">
        <v>40</v>
      </c>
      <c r="L6" s="50">
        <v>45</v>
      </c>
      <c r="M6" s="50">
        <v>50</v>
      </c>
      <c r="N6" s="50">
        <v>55</v>
      </c>
      <c r="O6" s="50">
        <v>60</v>
      </c>
      <c r="P6" s="50">
        <v>65</v>
      </c>
      <c r="Q6" s="50">
        <v>70</v>
      </c>
      <c r="R6" s="50">
        <v>75</v>
      </c>
      <c r="S6" s="50">
        <v>80</v>
      </c>
      <c r="T6" s="51">
        <v>85</v>
      </c>
      <c r="U6" s="52" t="s">
        <v>32</v>
      </c>
      <c r="V6" s="29"/>
      <c r="W6" s="40"/>
    </row>
    <row r="7" spans="1:23" s="21" customFormat="1" ht="20.100000000000001" customHeight="1" x14ac:dyDescent="0.15">
      <c r="A7" s="53" t="s">
        <v>33</v>
      </c>
      <c r="B7" s="54"/>
      <c r="C7" s="55" t="s">
        <v>34</v>
      </c>
      <c r="D7" s="55" t="s">
        <v>35</v>
      </c>
      <c r="E7" s="55" t="s">
        <v>36</v>
      </c>
      <c r="F7" s="55" t="s">
        <v>34</v>
      </c>
      <c r="G7" s="55" t="s">
        <v>35</v>
      </c>
      <c r="H7" s="55" t="s">
        <v>35</v>
      </c>
      <c r="I7" s="55" t="s">
        <v>34</v>
      </c>
      <c r="J7" s="55" t="s">
        <v>36</v>
      </c>
      <c r="K7" s="55" t="s">
        <v>35</v>
      </c>
      <c r="L7" s="55" t="s">
        <v>34</v>
      </c>
      <c r="M7" s="55" t="s">
        <v>36</v>
      </c>
      <c r="N7" s="55" t="s">
        <v>35</v>
      </c>
      <c r="O7" s="55" t="s">
        <v>35</v>
      </c>
      <c r="P7" s="55" t="s">
        <v>36</v>
      </c>
      <c r="Q7" s="55" t="s">
        <v>36</v>
      </c>
      <c r="R7" s="55" t="s">
        <v>35</v>
      </c>
      <c r="S7" s="55" t="s">
        <v>35</v>
      </c>
      <c r="T7" s="56" t="s">
        <v>37</v>
      </c>
      <c r="U7" s="56"/>
      <c r="V7" s="57"/>
      <c r="W7" s="40"/>
    </row>
    <row r="8" spans="1:23" s="21" customFormat="1" ht="20.100000000000001" customHeight="1" x14ac:dyDescent="0.15">
      <c r="A8" s="58"/>
      <c r="B8" s="59"/>
      <c r="C8" s="60">
        <v>4</v>
      </c>
      <c r="D8" s="60">
        <v>9</v>
      </c>
      <c r="E8" s="60">
        <v>14</v>
      </c>
      <c r="F8" s="60">
        <v>19</v>
      </c>
      <c r="G8" s="60">
        <v>24</v>
      </c>
      <c r="H8" s="60">
        <v>29</v>
      </c>
      <c r="I8" s="60">
        <v>34</v>
      </c>
      <c r="J8" s="60">
        <v>39</v>
      </c>
      <c r="K8" s="60">
        <v>44</v>
      </c>
      <c r="L8" s="60">
        <v>49</v>
      </c>
      <c r="M8" s="60">
        <v>54</v>
      </c>
      <c r="N8" s="60">
        <v>59</v>
      </c>
      <c r="O8" s="60">
        <v>64</v>
      </c>
      <c r="P8" s="60">
        <v>69</v>
      </c>
      <c r="Q8" s="60">
        <v>74</v>
      </c>
      <c r="R8" s="60">
        <v>79</v>
      </c>
      <c r="S8" s="60">
        <v>84</v>
      </c>
      <c r="T8" s="61"/>
      <c r="U8" s="61"/>
      <c r="V8" s="57"/>
      <c r="W8" s="40"/>
    </row>
    <row r="9" spans="1:23" s="21" customFormat="1" ht="3.95" customHeight="1" x14ac:dyDescent="0.15">
      <c r="A9" s="15"/>
      <c r="B9" s="18"/>
      <c r="C9" s="18"/>
      <c r="D9" s="18"/>
      <c r="E9" s="62"/>
      <c r="F9" s="18"/>
      <c r="G9" s="18"/>
      <c r="H9" s="18"/>
      <c r="I9" s="18"/>
      <c r="J9" s="18"/>
      <c r="K9" s="19"/>
      <c r="L9" s="19"/>
      <c r="M9" s="19"/>
      <c r="N9" s="20"/>
      <c r="O9" s="19"/>
      <c r="P9" s="19"/>
      <c r="Q9" s="19"/>
      <c r="R9" s="19"/>
      <c r="S9" s="19"/>
      <c r="T9" s="20"/>
      <c r="U9" s="20"/>
      <c r="V9" s="40"/>
      <c r="W9" s="40"/>
    </row>
    <row r="10" spans="1:23" s="25" customFormat="1" ht="16.7" customHeight="1" x14ac:dyDescent="0.15">
      <c r="A10" s="63" t="s">
        <v>38</v>
      </c>
      <c r="B10" s="64">
        <f>SUM(C10:U10)</f>
        <v>10995</v>
      </c>
      <c r="C10" s="64">
        <f>SUM(C11:C12)</f>
        <v>16</v>
      </c>
      <c r="D10" s="64">
        <f t="shared" ref="D10:N10" si="0">SUM(D11:D12)</f>
        <v>5</v>
      </c>
      <c r="E10" s="64">
        <f t="shared" si="0"/>
        <v>1</v>
      </c>
      <c r="F10" s="64">
        <f t="shared" si="0"/>
        <v>10</v>
      </c>
      <c r="G10" s="64">
        <f t="shared" si="0"/>
        <v>18</v>
      </c>
      <c r="H10" s="64">
        <f t="shared" si="0"/>
        <v>24</v>
      </c>
      <c r="I10" s="64">
        <f t="shared" si="0"/>
        <v>29</v>
      </c>
      <c r="J10" s="64">
        <f t="shared" si="0"/>
        <v>33</v>
      </c>
      <c r="K10" s="64">
        <f t="shared" si="0"/>
        <v>61</v>
      </c>
      <c r="L10" s="64">
        <f t="shared" si="0"/>
        <v>130</v>
      </c>
      <c r="M10" s="64">
        <f t="shared" si="0"/>
        <v>161</v>
      </c>
      <c r="N10" s="64">
        <f t="shared" si="0"/>
        <v>231</v>
      </c>
      <c r="O10" s="64">
        <f t="shared" ref="O10:U10" si="1">SUM(O11:O12)</f>
        <v>306</v>
      </c>
      <c r="P10" s="64">
        <f t="shared" si="1"/>
        <v>512</v>
      </c>
      <c r="Q10" s="64">
        <f t="shared" si="1"/>
        <v>1106</v>
      </c>
      <c r="R10" s="64">
        <f t="shared" si="1"/>
        <v>1357</v>
      </c>
      <c r="S10" s="64">
        <f t="shared" si="1"/>
        <v>1654</v>
      </c>
      <c r="T10" s="65">
        <f t="shared" si="1"/>
        <v>5341</v>
      </c>
      <c r="U10" s="66">
        <f t="shared" si="1"/>
        <v>0</v>
      </c>
      <c r="V10" s="67"/>
      <c r="W10" s="68"/>
    </row>
    <row r="11" spans="1:23" s="25" customFormat="1" ht="16.7" customHeight="1" x14ac:dyDescent="0.15">
      <c r="A11" s="26" t="s">
        <v>20</v>
      </c>
      <c r="B11" s="64">
        <f>SUM(C11:U11)</f>
        <v>5604</v>
      </c>
      <c r="C11" s="64">
        <f>C15+C19+C23+C27+C31+C35+C39+C43</f>
        <v>5</v>
      </c>
      <c r="D11" s="64">
        <f t="shared" ref="D11:S12" si="2">D15+D19+D23+D27+D31+D35+D39+D43</f>
        <v>3</v>
      </c>
      <c r="E11" s="65">
        <f t="shared" si="2"/>
        <v>1</v>
      </c>
      <c r="F11" s="64">
        <f t="shared" si="2"/>
        <v>6</v>
      </c>
      <c r="G11" s="64">
        <f t="shared" si="2"/>
        <v>15</v>
      </c>
      <c r="H11" s="64">
        <f t="shared" si="2"/>
        <v>21</v>
      </c>
      <c r="I11" s="64">
        <f t="shared" si="2"/>
        <v>17</v>
      </c>
      <c r="J11" s="64">
        <f t="shared" si="2"/>
        <v>24</v>
      </c>
      <c r="K11" s="69">
        <f t="shared" si="2"/>
        <v>36</v>
      </c>
      <c r="L11" s="69">
        <f t="shared" si="2"/>
        <v>83</v>
      </c>
      <c r="M11" s="69">
        <f t="shared" si="2"/>
        <v>96</v>
      </c>
      <c r="N11" s="70">
        <f t="shared" si="2"/>
        <v>151</v>
      </c>
      <c r="O11" s="70">
        <f t="shared" si="2"/>
        <v>209</v>
      </c>
      <c r="P11" s="70">
        <f t="shared" si="2"/>
        <v>353</v>
      </c>
      <c r="Q11" s="70">
        <f t="shared" si="2"/>
        <v>741</v>
      </c>
      <c r="R11" s="70">
        <f t="shared" si="2"/>
        <v>872</v>
      </c>
      <c r="S11" s="69">
        <f t="shared" si="2"/>
        <v>948</v>
      </c>
      <c r="T11" s="70">
        <f>T15+T19+T23+T27+T31+T35+T39+T43</f>
        <v>2023</v>
      </c>
      <c r="U11" s="66">
        <f>U15+U19+U23+U27+U31+U35+U39+U43</f>
        <v>0</v>
      </c>
      <c r="V11" s="68"/>
      <c r="W11" s="68"/>
    </row>
    <row r="12" spans="1:23" s="25" customFormat="1" ht="16.7" customHeight="1" x14ac:dyDescent="0.15">
      <c r="A12" s="26" t="s">
        <v>21</v>
      </c>
      <c r="B12" s="64">
        <f>SUM(C12:U12)</f>
        <v>5391</v>
      </c>
      <c r="C12" s="64">
        <f>C16+C20+C24+C28+C32+C36+C40+C44</f>
        <v>11</v>
      </c>
      <c r="D12" s="64">
        <f t="shared" si="2"/>
        <v>2</v>
      </c>
      <c r="E12" s="65">
        <f t="shared" si="2"/>
        <v>0</v>
      </c>
      <c r="F12" s="64">
        <f t="shared" si="2"/>
        <v>4</v>
      </c>
      <c r="G12" s="64">
        <f t="shared" si="2"/>
        <v>3</v>
      </c>
      <c r="H12" s="64">
        <f t="shared" si="2"/>
        <v>3</v>
      </c>
      <c r="I12" s="64">
        <f t="shared" si="2"/>
        <v>12</v>
      </c>
      <c r="J12" s="64">
        <f t="shared" si="2"/>
        <v>9</v>
      </c>
      <c r="K12" s="69">
        <f t="shared" si="2"/>
        <v>25</v>
      </c>
      <c r="L12" s="69">
        <f t="shared" si="2"/>
        <v>47</v>
      </c>
      <c r="M12" s="69">
        <f t="shared" si="2"/>
        <v>65</v>
      </c>
      <c r="N12" s="70">
        <f t="shared" si="2"/>
        <v>80</v>
      </c>
      <c r="O12" s="70">
        <f t="shared" si="2"/>
        <v>97</v>
      </c>
      <c r="P12" s="70">
        <f t="shared" si="2"/>
        <v>159</v>
      </c>
      <c r="Q12" s="70">
        <f t="shared" si="2"/>
        <v>365</v>
      </c>
      <c r="R12" s="70">
        <f t="shared" si="2"/>
        <v>485</v>
      </c>
      <c r="S12" s="69">
        <f t="shared" si="2"/>
        <v>706</v>
      </c>
      <c r="T12" s="70">
        <f>T16+T20+T24+T28+T32+T36+T40+T44</f>
        <v>3318</v>
      </c>
      <c r="U12" s="66">
        <f>U16+U20+U24+U28+U32+U36+U40+U44</f>
        <v>0</v>
      </c>
      <c r="V12" s="68"/>
      <c r="W12" s="68"/>
    </row>
    <row r="13" spans="1:23" s="21" customFormat="1" ht="16.7" customHeight="1" x14ac:dyDescent="0.15">
      <c r="A13" s="29"/>
      <c r="B13" s="31"/>
      <c r="C13" s="31"/>
      <c r="D13" s="31"/>
      <c r="E13" s="32"/>
      <c r="F13" s="31"/>
      <c r="G13" s="31"/>
      <c r="H13" s="31"/>
      <c r="I13" s="31"/>
      <c r="J13" s="31"/>
      <c r="K13" s="19"/>
      <c r="L13" s="19"/>
      <c r="M13" s="19"/>
      <c r="N13" s="20"/>
      <c r="O13" s="19"/>
      <c r="P13" s="19"/>
      <c r="Q13" s="19"/>
      <c r="R13" s="19"/>
      <c r="S13" s="19"/>
      <c r="T13" s="20"/>
      <c r="U13" s="20"/>
      <c r="V13" s="40"/>
      <c r="W13" s="40"/>
    </row>
    <row r="14" spans="1:23" s="21" customFormat="1" ht="16.7" customHeight="1" x14ac:dyDescent="0.15">
      <c r="A14" s="71" t="s">
        <v>39</v>
      </c>
      <c r="B14" s="72">
        <f>SUM(C14:U14)</f>
        <v>1299</v>
      </c>
      <c r="C14" s="73">
        <f>SUM(C15:C16)</f>
        <v>1</v>
      </c>
      <c r="D14" s="73">
        <f t="shared" ref="D14:S14" si="3">SUM(D15:D16)</f>
        <v>2</v>
      </c>
      <c r="E14" s="73">
        <f t="shared" si="3"/>
        <v>0</v>
      </c>
      <c r="F14" s="73">
        <f t="shared" si="3"/>
        <v>1</v>
      </c>
      <c r="G14" s="73">
        <f t="shared" si="3"/>
        <v>1</v>
      </c>
      <c r="H14" s="73">
        <f t="shared" si="3"/>
        <v>2</v>
      </c>
      <c r="I14" s="73">
        <f t="shared" si="3"/>
        <v>2</v>
      </c>
      <c r="J14" s="73">
        <f t="shared" si="3"/>
        <v>4</v>
      </c>
      <c r="K14" s="73">
        <f t="shared" si="3"/>
        <v>8</v>
      </c>
      <c r="L14" s="73">
        <f t="shared" si="3"/>
        <v>13</v>
      </c>
      <c r="M14" s="73">
        <f t="shared" si="3"/>
        <v>22</v>
      </c>
      <c r="N14" s="73">
        <f t="shared" si="3"/>
        <v>39</v>
      </c>
      <c r="O14" s="73">
        <f t="shared" si="3"/>
        <v>39</v>
      </c>
      <c r="P14" s="73">
        <f t="shared" si="3"/>
        <v>66</v>
      </c>
      <c r="Q14" s="73">
        <f>SUM(Q15:Q16)</f>
        <v>120</v>
      </c>
      <c r="R14" s="73">
        <f t="shared" si="3"/>
        <v>154</v>
      </c>
      <c r="S14" s="73">
        <f t="shared" si="3"/>
        <v>173</v>
      </c>
      <c r="T14" s="74">
        <f>SUM(T15:T16)</f>
        <v>652</v>
      </c>
      <c r="U14" s="75">
        <f>SUM(U15:U16)</f>
        <v>0</v>
      </c>
      <c r="V14" s="76"/>
      <c r="W14" s="40"/>
    </row>
    <row r="15" spans="1:23" s="21" customFormat="1" ht="16.7" customHeight="1" x14ac:dyDescent="0.15">
      <c r="A15" s="29" t="s">
        <v>20</v>
      </c>
      <c r="B15" s="77">
        <f>SUM(C15:U15)</f>
        <v>625</v>
      </c>
      <c r="C15" s="78">
        <v>0</v>
      </c>
      <c r="D15" s="78">
        <v>1</v>
      </c>
      <c r="E15" s="78">
        <v>0</v>
      </c>
      <c r="F15" s="78">
        <v>0</v>
      </c>
      <c r="G15" s="78">
        <v>1</v>
      </c>
      <c r="H15" s="78">
        <v>2</v>
      </c>
      <c r="I15" s="78">
        <v>1</v>
      </c>
      <c r="J15" s="78">
        <v>3</v>
      </c>
      <c r="K15" s="78">
        <v>7</v>
      </c>
      <c r="L15" s="78">
        <v>8</v>
      </c>
      <c r="M15" s="78">
        <v>13</v>
      </c>
      <c r="N15" s="78">
        <v>20</v>
      </c>
      <c r="O15" s="78">
        <v>27</v>
      </c>
      <c r="P15" s="78">
        <v>44</v>
      </c>
      <c r="Q15" s="78">
        <v>73</v>
      </c>
      <c r="R15" s="78">
        <v>91</v>
      </c>
      <c r="S15" s="78">
        <v>89</v>
      </c>
      <c r="T15" s="79">
        <v>245</v>
      </c>
      <c r="U15" s="80">
        <v>0</v>
      </c>
      <c r="V15" s="81">
        <v>1</v>
      </c>
      <c r="W15" s="40"/>
    </row>
    <row r="16" spans="1:23" s="21" customFormat="1" ht="16.7" customHeight="1" x14ac:dyDescent="0.15">
      <c r="A16" s="29" t="s">
        <v>21</v>
      </c>
      <c r="B16" s="77">
        <f>SUM(C16:U16)</f>
        <v>674</v>
      </c>
      <c r="C16" s="78">
        <v>1</v>
      </c>
      <c r="D16" s="78">
        <v>1</v>
      </c>
      <c r="E16" s="78">
        <v>0</v>
      </c>
      <c r="F16" s="78">
        <v>1</v>
      </c>
      <c r="G16" s="78">
        <v>0</v>
      </c>
      <c r="H16" s="78">
        <v>0</v>
      </c>
      <c r="I16" s="78">
        <v>1</v>
      </c>
      <c r="J16" s="78">
        <v>1</v>
      </c>
      <c r="K16" s="78">
        <v>1</v>
      </c>
      <c r="L16" s="78">
        <v>5</v>
      </c>
      <c r="M16" s="78">
        <v>9</v>
      </c>
      <c r="N16" s="78">
        <v>19</v>
      </c>
      <c r="O16" s="78">
        <v>12</v>
      </c>
      <c r="P16" s="78">
        <v>22</v>
      </c>
      <c r="Q16" s="78">
        <v>47</v>
      </c>
      <c r="R16" s="78">
        <v>63</v>
      </c>
      <c r="S16" s="78">
        <v>84</v>
      </c>
      <c r="T16" s="79">
        <v>407</v>
      </c>
      <c r="U16" s="80">
        <v>0</v>
      </c>
      <c r="V16" s="81"/>
      <c r="W16" s="40"/>
    </row>
    <row r="17" spans="1:27" s="21" customFormat="1" ht="16.7" customHeight="1" x14ac:dyDescent="0.15">
      <c r="A17" s="29"/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4"/>
      <c r="U17" s="85"/>
      <c r="V17" s="81"/>
      <c r="W17" s="40"/>
    </row>
    <row r="18" spans="1:27" s="21" customFormat="1" ht="16.7" customHeight="1" x14ac:dyDescent="0.15">
      <c r="A18" s="71" t="s">
        <v>40</v>
      </c>
      <c r="B18" s="77">
        <f>SUM(C18:U18)</f>
        <v>1212</v>
      </c>
      <c r="C18" s="73">
        <f>SUM(C19:C20)</f>
        <v>0</v>
      </c>
      <c r="D18" s="73">
        <f t="shared" ref="D18:S18" si="4">SUM(D19:D20)</f>
        <v>0</v>
      </c>
      <c r="E18" s="73">
        <f t="shared" si="4"/>
        <v>0</v>
      </c>
      <c r="F18" s="73">
        <f t="shared" si="4"/>
        <v>3</v>
      </c>
      <c r="G18" s="73">
        <f t="shared" si="4"/>
        <v>1</v>
      </c>
      <c r="H18" s="73">
        <f t="shared" si="4"/>
        <v>3</v>
      </c>
      <c r="I18" s="73">
        <f t="shared" si="4"/>
        <v>3</v>
      </c>
      <c r="J18" s="73">
        <f t="shared" si="4"/>
        <v>3</v>
      </c>
      <c r="K18" s="73">
        <f t="shared" si="4"/>
        <v>8</v>
      </c>
      <c r="L18" s="73">
        <f t="shared" si="4"/>
        <v>21</v>
      </c>
      <c r="M18" s="73">
        <f t="shared" si="4"/>
        <v>7</v>
      </c>
      <c r="N18" s="73">
        <f t="shared" si="4"/>
        <v>28</v>
      </c>
      <c r="O18" s="73">
        <f t="shared" si="4"/>
        <v>29</v>
      </c>
      <c r="P18" s="73">
        <f t="shared" si="4"/>
        <v>44</v>
      </c>
      <c r="Q18" s="73">
        <f t="shared" si="4"/>
        <v>124</v>
      </c>
      <c r="R18" s="73">
        <f>SUM(R19:R20)</f>
        <v>152</v>
      </c>
      <c r="S18" s="73">
        <f t="shared" si="4"/>
        <v>197</v>
      </c>
      <c r="T18" s="74">
        <f>SUM(T19:T20)</f>
        <v>589</v>
      </c>
      <c r="U18" s="75">
        <f>SUM(U19:U20)</f>
        <v>0</v>
      </c>
      <c r="V18" s="81"/>
      <c r="W18" s="40"/>
    </row>
    <row r="19" spans="1:27" s="21" customFormat="1" ht="16.7" customHeight="1" x14ac:dyDescent="0.15">
      <c r="A19" s="29" t="s">
        <v>20</v>
      </c>
      <c r="B19" s="77">
        <f>SUM(C19:U19)</f>
        <v>626</v>
      </c>
      <c r="C19" s="78">
        <v>0</v>
      </c>
      <c r="D19" s="78">
        <v>0</v>
      </c>
      <c r="E19" s="78">
        <v>0</v>
      </c>
      <c r="F19" s="78">
        <v>2</v>
      </c>
      <c r="G19" s="78">
        <v>1</v>
      </c>
      <c r="H19" s="78">
        <v>3</v>
      </c>
      <c r="I19" s="78">
        <v>2</v>
      </c>
      <c r="J19" s="78">
        <v>3</v>
      </c>
      <c r="K19" s="78">
        <v>5</v>
      </c>
      <c r="L19" s="78">
        <v>17</v>
      </c>
      <c r="M19" s="78">
        <v>5</v>
      </c>
      <c r="N19" s="78">
        <v>17</v>
      </c>
      <c r="O19" s="78">
        <v>14</v>
      </c>
      <c r="P19" s="78">
        <v>33</v>
      </c>
      <c r="Q19" s="78">
        <v>84</v>
      </c>
      <c r="R19" s="78">
        <v>93</v>
      </c>
      <c r="S19" s="78">
        <v>122</v>
      </c>
      <c r="T19" s="79">
        <v>225</v>
      </c>
      <c r="U19" s="80">
        <v>0</v>
      </c>
      <c r="V19" s="81">
        <v>6</v>
      </c>
      <c r="W19" s="40"/>
    </row>
    <row r="20" spans="1:27" s="21" customFormat="1" ht="16.7" customHeight="1" x14ac:dyDescent="0.15">
      <c r="A20" s="29" t="s">
        <v>21</v>
      </c>
      <c r="B20" s="77">
        <f>SUM(C20:U20)</f>
        <v>586</v>
      </c>
      <c r="C20" s="78">
        <v>0</v>
      </c>
      <c r="D20" s="78">
        <v>0</v>
      </c>
      <c r="E20" s="78">
        <v>0</v>
      </c>
      <c r="F20" s="78">
        <v>1</v>
      </c>
      <c r="G20" s="78">
        <v>0</v>
      </c>
      <c r="H20" s="78">
        <v>0</v>
      </c>
      <c r="I20" s="78">
        <v>1</v>
      </c>
      <c r="J20" s="78">
        <v>0</v>
      </c>
      <c r="K20" s="78">
        <v>3</v>
      </c>
      <c r="L20" s="78">
        <v>4</v>
      </c>
      <c r="M20" s="78">
        <v>2</v>
      </c>
      <c r="N20" s="78">
        <v>11</v>
      </c>
      <c r="O20" s="78">
        <v>15</v>
      </c>
      <c r="P20" s="78">
        <v>11</v>
      </c>
      <c r="Q20" s="78">
        <v>40</v>
      </c>
      <c r="R20" s="78">
        <v>59</v>
      </c>
      <c r="S20" s="78">
        <v>75</v>
      </c>
      <c r="T20" s="79">
        <v>364</v>
      </c>
      <c r="U20" s="80">
        <v>0</v>
      </c>
      <c r="V20" s="81"/>
      <c r="W20" s="40"/>
    </row>
    <row r="21" spans="1:27" s="21" customFormat="1" ht="16.7" customHeight="1" x14ac:dyDescent="0.15">
      <c r="A21" s="29"/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4"/>
      <c r="U21" s="85"/>
      <c r="V21" s="81"/>
      <c r="W21" s="40"/>
    </row>
    <row r="22" spans="1:27" s="21" customFormat="1" ht="16.7" customHeight="1" x14ac:dyDescent="0.15">
      <c r="A22" s="71" t="s">
        <v>41</v>
      </c>
      <c r="B22" s="77">
        <f>SUM(C22:U22)</f>
        <v>1303</v>
      </c>
      <c r="C22" s="73">
        <f>SUM(C23:C24)</f>
        <v>0</v>
      </c>
      <c r="D22" s="73">
        <f t="shared" ref="D22:S22" si="5">SUM(D23:D24)</f>
        <v>0</v>
      </c>
      <c r="E22" s="73">
        <f t="shared" si="5"/>
        <v>0</v>
      </c>
      <c r="F22" s="73">
        <f t="shared" si="5"/>
        <v>3</v>
      </c>
      <c r="G22" s="73">
        <f t="shared" si="5"/>
        <v>2</v>
      </c>
      <c r="H22" s="73">
        <f t="shared" si="5"/>
        <v>4</v>
      </c>
      <c r="I22" s="73">
        <f t="shared" si="5"/>
        <v>3</v>
      </c>
      <c r="J22" s="73">
        <f t="shared" si="5"/>
        <v>5</v>
      </c>
      <c r="K22" s="73">
        <f t="shared" si="5"/>
        <v>7</v>
      </c>
      <c r="L22" s="73">
        <f t="shared" si="5"/>
        <v>15</v>
      </c>
      <c r="M22" s="73">
        <f t="shared" si="5"/>
        <v>23</v>
      </c>
      <c r="N22" s="73">
        <f t="shared" si="5"/>
        <v>22</v>
      </c>
      <c r="O22" s="73">
        <f t="shared" si="5"/>
        <v>41</v>
      </c>
      <c r="P22" s="73">
        <f t="shared" si="5"/>
        <v>69</v>
      </c>
      <c r="Q22" s="73">
        <f t="shared" si="5"/>
        <v>129</v>
      </c>
      <c r="R22" s="73">
        <f t="shared" si="5"/>
        <v>159</v>
      </c>
      <c r="S22" s="73">
        <f t="shared" si="5"/>
        <v>184</v>
      </c>
      <c r="T22" s="74">
        <f>SUM(T23:T24)</f>
        <v>637</v>
      </c>
      <c r="U22" s="75">
        <f>SUM(U23:U24)</f>
        <v>0</v>
      </c>
      <c r="V22" s="81"/>
      <c r="W22" s="40"/>
    </row>
    <row r="23" spans="1:27" s="40" customFormat="1" ht="16.7" customHeight="1" x14ac:dyDescent="0.15">
      <c r="A23" s="39" t="s">
        <v>20</v>
      </c>
      <c r="B23" s="77">
        <f>SUM(C23:U23)</f>
        <v>664</v>
      </c>
      <c r="C23" s="78">
        <v>0</v>
      </c>
      <c r="D23" s="78">
        <v>0</v>
      </c>
      <c r="E23" s="78">
        <v>0</v>
      </c>
      <c r="F23" s="78">
        <v>3</v>
      </c>
      <c r="G23" s="78">
        <v>1</v>
      </c>
      <c r="H23" s="78">
        <v>3</v>
      </c>
      <c r="I23" s="78">
        <v>1</v>
      </c>
      <c r="J23" s="78">
        <v>4</v>
      </c>
      <c r="K23" s="78">
        <v>5</v>
      </c>
      <c r="L23" s="78">
        <v>10</v>
      </c>
      <c r="M23" s="78">
        <v>13</v>
      </c>
      <c r="N23" s="78">
        <v>19</v>
      </c>
      <c r="O23" s="78">
        <v>30</v>
      </c>
      <c r="P23" s="78">
        <v>49</v>
      </c>
      <c r="Q23" s="78">
        <v>85</v>
      </c>
      <c r="R23" s="78">
        <v>105</v>
      </c>
      <c r="S23" s="78">
        <v>108</v>
      </c>
      <c r="T23" s="79">
        <v>228</v>
      </c>
      <c r="U23" s="80">
        <v>0</v>
      </c>
      <c r="V23" s="81"/>
      <c r="AA23" s="21"/>
    </row>
    <row r="24" spans="1:27" s="21" customFormat="1" ht="16.7" customHeight="1" x14ac:dyDescent="0.15">
      <c r="A24" s="39" t="s">
        <v>21</v>
      </c>
      <c r="B24" s="77">
        <f>SUM(C24:U24)</f>
        <v>639</v>
      </c>
      <c r="C24" s="78">
        <v>0</v>
      </c>
      <c r="D24" s="78">
        <v>0</v>
      </c>
      <c r="E24" s="78">
        <v>0</v>
      </c>
      <c r="F24" s="78">
        <v>0</v>
      </c>
      <c r="G24" s="78">
        <v>1</v>
      </c>
      <c r="H24" s="78">
        <v>1</v>
      </c>
      <c r="I24" s="78">
        <v>2</v>
      </c>
      <c r="J24" s="78">
        <v>1</v>
      </c>
      <c r="K24" s="78">
        <v>2</v>
      </c>
      <c r="L24" s="78">
        <v>5</v>
      </c>
      <c r="M24" s="78">
        <v>10</v>
      </c>
      <c r="N24" s="78">
        <v>3</v>
      </c>
      <c r="O24" s="78">
        <v>11</v>
      </c>
      <c r="P24" s="78">
        <v>20</v>
      </c>
      <c r="Q24" s="78">
        <v>44</v>
      </c>
      <c r="R24" s="78">
        <v>54</v>
      </c>
      <c r="S24" s="78">
        <v>76</v>
      </c>
      <c r="T24" s="79">
        <v>409</v>
      </c>
      <c r="U24" s="80">
        <v>0</v>
      </c>
      <c r="V24" s="81"/>
      <c r="W24" s="40"/>
    </row>
    <row r="25" spans="1:27" s="21" customFormat="1" ht="16.7" customHeight="1" x14ac:dyDescent="0.15">
      <c r="A25" s="29"/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4"/>
      <c r="U25" s="85"/>
      <c r="V25" s="81"/>
      <c r="W25" s="40"/>
    </row>
    <row r="26" spans="1:27" s="21" customFormat="1" ht="16.7" customHeight="1" x14ac:dyDescent="0.15">
      <c r="A26" s="71" t="s">
        <v>42</v>
      </c>
      <c r="B26" s="77">
        <f>SUM(C26:U26)</f>
        <v>1659</v>
      </c>
      <c r="C26" s="73">
        <f>SUM(C27:C28)</f>
        <v>4</v>
      </c>
      <c r="D26" s="73">
        <f t="shared" ref="D26:S26" si="6">SUM(D27:D28)</f>
        <v>0</v>
      </c>
      <c r="E26" s="73">
        <f t="shared" si="6"/>
        <v>1</v>
      </c>
      <c r="F26" s="73">
        <f t="shared" si="6"/>
        <v>1</v>
      </c>
      <c r="G26" s="73">
        <f t="shared" si="6"/>
        <v>1</v>
      </c>
      <c r="H26" s="73">
        <f t="shared" si="6"/>
        <v>3</v>
      </c>
      <c r="I26" s="73">
        <f t="shared" si="6"/>
        <v>10</v>
      </c>
      <c r="J26" s="73">
        <f t="shared" si="6"/>
        <v>8</v>
      </c>
      <c r="K26" s="73">
        <f t="shared" si="6"/>
        <v>9</v>
      </c>
      <c r="L26" s="73">
        <f t="shared" si="6"/>
        <v>16</v>
      </c>
      <c r="M26" s="73">
        <f t="shared" si="6"/>
        <v>28</v>
      </c>
      <c r="N26" s="73">
        <f t="shared" si="6"/>
        <v>33</v>
      </c>
      <c r="O26" s="73">
        <f t="shared" si="6"/>
        <v>53</v>
      </c>
      <c r="P26" s="73">
        <f t="shared" si="6"/>
        <v>84</v>
      </c>
      <c r="Q26" s="73">
        <f t="shared" si="6"/>
        <v>154</v>
      </c>
      <c r="R26" s="73">
        <f t="shared" si="6"/>
        <v>195</v>
      </c>
      <c r="S26" s="73">
        <f t="shared" si="6"/>
        <v>245</v>
      </c>
      <c r="T26" s="74">
        <f>SUM(T27:T28)</f>
        <v>814</v>
      </c>
      <c r="U26" s="75">
        <f>SUM(U27:U28)</f>
        <v>0</v>
      </c>
      <c r="V26" s="81"/>
      <c r="W26" s="40"/>
    </row>
    <row r="27" spans="1:27" s="21" customFormat="1" ht="16.7" customHeight="1" x14ac:dyDescent="0.15">
      <c r="A27" s="29" t="s">
        <v>20</v>
      </c>
      <c r="B27" s="77">
        <f>SUM(C27:U27)</f>
        <v>827</v>
      </c>
      <c r="C27" s="78">
        <v>1</v>
      </c>
      <c r="D27" s="78">
        <v>0</v>
      </c>
      <c r="E27" s="78">
        <v>1</v>
      </c>
      <c r="F27" s="78">
        <v>0</v>
      </c>
      <c r="G27" s="78">
        <v>1</v>
      </c>
      <c r="H27" s="78">
        <v>3</v>
      </c>
      <c r="I27" s="78">
        <v>7</v>
      </c>
      <c r="J27" s="78">
        <v>5</v>
      </c>
      <c r="K27" s="78">
        <v>4</v>
      </c>
      <c r="L27" s="78">
        <v>9</v>
      </c>
      <c r="M27" s="78">
        <v>16</v>
      </c>
      <c r="N27" s="78">
        <v>19</v>
      </c>
      <c r="O27" s="78">
        <v>37</v>
      </c>
      <c r="P27" s="78">
        <v>57</v>
      </c>
      <c r="Q27" s="78">
        <v>106</v>
      </c>
      <c r="R27" s="78">
        <v>132</v>
      </c>
      <c r="S27" s="78">
        <v>140</v>
      </c>
      <c r="T27" s="79">
        <v>289</v>
      </c>
      <c r="U27" s="80">
        <v>0</v>
      </c>
      <c r="V27" s="81"/>
      <c r="W27" s="40"/>
    </row>
    <row r="28" spans="1:27" s="21" customFormat="1" ht="16.7" customHeight="1" x14ac:dyDescent="0.15">
      <c r="A28" s="29" t="s">
        <v>21</v>
      </c>
      <c r="B28" s="77">
        <f>SUM(C28:U28)</f>
        <v>832</v>
      </c>
      <c r="C28" s="78">
        <v>3</v>
      </c>
      <c r="D28" s="78">
        <v>0</v>
      </c>
      <c r="E28" s="78">
        <v>0</v>
      </c>
      <c r="F28" s="78">
        <v>1</v>
      </c>
      <c r="G28" s="78">
        <v>0</v>
      </c>
      <c r="H28" s="78">
        <v>0</v>
      </c>
      <c r="I28" s="78">
        <v>3</v>
      </c>
      <c r="J28" s="78">
        <v>3</v>
      </c>
      <c r="K28" s="78">
        <v>5</v>
      </c>
      <c r="L28" s="78">
        <v>7</v>
      </c>
      <c r="M28" s="78">
        <v>12</v>
      </c>
      <c r="N28" s="78">
        <v>14</v>
      </c>
      <c r="O28" s="78">
        <v>16</v>
      </c>
      <c r="P28" s="78">
        <v>27</v>
      </c>
      <c r="Q28" s="78">
        <v>48</v>
      </c>
      <c r="R28" s="78">
        <v>63</v>
      </c>
      <c r="S28" s="78">
        <v>105</v>
      </c>
      <c r="T28" s="79">
        <v>525</v>
      </c>
      <c r="U28" s="80">
        <v>0</v>
      </c>
      <c r="V28" s="81"/>
      <c r="W28" s="40"/>
    </row>
    <row r="29" spans="1:27" s="21" customFormat="1" ht="16.7" customHeight="1" x14ac:dyDescent="0.15">
      <c r="A29" s="29"/>
      <c r="B29" s="82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4"/>
      <c r="U29" s="85"/>
      <c r="V29" s="81"/>
      <c r="W29" s="40"/>
    </row>
    <row r="30" spans="1:27" s="21" customFormat="1" ht="16.7" customHeight="1" x14ac:dyDescent="0.15">
      <c r="A30" s="71" t="s">
        <v>43</v>
      </c>
      <c r="B30" s="77">
        <f>SUM(C30:U30)</f>
        <v>1848</v>
      </c>
      <c r="C30" s="73">
        <f>SUM(C31:C32)</f>
        <v>4</v>
      </c>
      <c r="D30" s="73">
        <f t="shared" ref="D30:S30" si="7">SUM(D31:D32)</f>
        <v>1</v>
      </c>
      <c r="E30" s="73">
        <f t="shared" si="7"/>
        <v>0</v>
      </c>
      <c r="F30" s="73">
        <f t="shared" si="7"/>
        <v>1</v>
      </c>
      <c r="G30" s="73">
        <f t="shared" si="7"/>
        <v>7</v>
      </c>
      <c r="H30" s="73">
        <f t="shared" si="7"/>
        <v>8</v>
      </c>
      <c r="I30" s="73">
        <f t="shared" si="7"/>
        <v>5</v>
      </c>
      <c r="J30" s="73">
        <f t="shared" si="7"/>
        <v>2</v>
      </c>
      <c r="K30" s="73">
        <f t="shared" si="7"/>
        <v>15</v>
      </c>
      <c r="L30" s="73">
        <f t="shared" si="7"/>
        <v>25</v>
      </c>
      <c r="M30" s="73">
        <f t="shared" si="7"/>
        <v>36</v>
      </c>
      <c r="N30" s="73">
        <f t="shared" si="7"/>
        <v>46</v>
      </c>
      <c r="O30" s="73">
        <f t="shared" si="7"/>
        <v>53</v>
      </c>
      <c r="P30" s="73">
        <f t="shared" si="7"/>
        <v>87</v>
      </c>
      <c r="Q30" s="73">
        <f t="shared" si="7"/>
        <v>193</v>
      </c>
      <c r="R30" s="73">
        <f t="shared" si="7"/>
        <v>237</v>
      </c>
      <c r="S30" s="73">
        <f t="shared" si="7"/>
        <v>264</v>
      </c>
      <c r="T30" s="74">
        <f>SUM(T31:T32)</f>
        <v>864</v>
      </c>
      <c r="U30" s="75">
        <f>SUM(U31:U32)</f>
        <v>0</v>
      </c>
      <c r="V30" s="81"/>
      <c r="W30" s="40"/>
    </row>
    <row r="31" spans="1:27" s="21" customFormat="1" ht="16.7" customHeight="1" x14ac:dyDescent="0.15">
      <c r="A31" s="29" t="s">
        <v>20</v>
      </c>
      <c r="B31" s="77">
        <f>SUM(C31:U31)</f>
        <v>963</v>
      </c>
      <c r="C31" s="78">
        <v>1</v>
      </c>
      <c r="D31" s="78">
        <v>0</v>
      </c>
      <c r="E31" s="78">
        <v>0</v>
      </c>
      <c r="F31" s="78">
        <v>1</v>
      </c>
      <c r="G31" s="78">
        <v>5</v>
      </c>
      <c r="H31" s="78">
        <v>8</v>
      </c>
      <c r="I31" s="78">
        <v>4</v>
      </c>
      <c r="J31" s="78">
        <v>2</v>
      </c>
      <c r="K31" s="78">
        <v>9</v>
      </c>
      <c r="L31" s="78">
        <v>13</v>
      </c>
      <c r="M31" s="78">
        <v>23</v>
      </c>
      <c r="N31" s="78">
        <v>25</v>
      </c>
      <c r="O31" s="78">
        <v>38</v>
      </c>
      <c r="P31" s="78">
        <v>55</v>
      </c>
      <c r="Q31" s="78">
        <v>129</v>
      </c>
      <c r="R31" s="78">
        <v>159</v>
      </c>
      <c r="S31" s="78">
        <v>151</v>
      </c>
      <c r="T31" s="79">
        <v>340</v>
      </c>
      <c r="U31" s="80">
        <v>0</v>
      </c>
      <c r="V31" s="81"/>
      <c r="W31" s="40"/>
    </row>
    <row r="32" spans="1:27" s="21" customFormat="1" ht="16.7" customHeight="1" x14ac:dyDescent="0.15">
      <c r="A32" s="29" t="s">
        <v>21</v>
      </c>
      <c r="B32" s="77">
        <f>SUM(C32:U32)</f>
        <v>885</v>
      </c>
      <c r="C32" s="78">
        <v>3</v>
      </c>
      <c r="D32" s="78">
        <v>1</v>
      </c>
      <c r="E32" s="78">
        <v>0</v>
      </c>
      <c r="F32" s="78">
        <v>0</v>
      </c>
      <c r="G32" s="78">
        <v>2</v>
      </c>
      <c r="H32" s="78">
        <v>0</v>
      </c>
      <c r="I32" s="78">
        <v>1</v>
      </c>
      <c r="J32" s="78">
        <v>0</v>
      </c>
      <c r="K32" s="78">
        <v>6</v>
      </c>
      <c r="L32" s="78">
        <v>12</v>
      </c>
      <c r="M32" s="78">
        <v>13</v>
      </c>
      <c r="N32" s="78">
        <v>21</v>
      </c>
      <c r="O32" s="78">
        <v>15</v>
      </c>
      <c r="P32" s="78">
        <v>32</v>
      </c>
      <c r="Q32" s="78">
        <v>64</v>
      </c>
      <c r="R32" s="78">
        <v>78</v>
      </c>
      <c r="S32" s="78">
        <v>113</v>
      </c>
      <c r="T32" s="79">
        <v>524</v>
      </c>
      <c r="U32" s="80">
        <v>0</v>
      </c>
      <c r="V32" s="81"/>
      <c r="W32" s="40"/>
    </row>
    <row r="33" spans="1:23" s="21" customFormat="1" ht="16.7" customHeight="1" x14ac:dyDescent="0.15">
      <c r="A33" s="29"/>
      <c r="B33" s="82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4"/>
      <c r="U33" s="85"/>
      <c r="V33" s="81"/>
      <c r="W33" s="40"/>
    </row>
    <row r="34" spans="1:23" s="21" customFormat="1" ht="16.7" customHeight="1" x14ac:dyDescent="0.15">
      <c r="A34" s="71" t="s">
        <v>44</v>
      </c>
      <c r="B34" s="77">
        <f>SUM(C34:U34)</f>
        <v>1675</v>
      </c>
      <c r="C34" s="73">
        <f>SUM(C35:C36)</f>
        <v>5</v>
      </c>
      <c r="D34" s="73">
        <f t="shared" ref="D34:S34" si="8">SUM(D35:D36)</f>
        <v>0</v>
      </c>
      <c r="E34" s="73">
        <f t="shared" si="8"/>
        <v>0</v>
      </c>
      <c r="F34" s="73">
        <f t="shared" si="8"/>
        <v>1</v>
      </c>
      <c r="G34" s="73">
        <f t="shared" si="8"/>
        <v>1</v>
      </c>
      <c r="H34" s="73">
        <f t="shared" si="8"/>
        <v>2</v>
      </c>
      <c r="I34" s="73">
        <f t="shared" si="8"/>
        <v>1</v>
      </c>
      <c r="J34" s="73">
        <f t="shared" si="8"/>
        <v>5</v>
      </c>
      <c r="K34" s="73">
        <f t="shared" si="8"/>
        <v>5</v>
      </c>
      <c r="L34" s="73">
        <f t="shared" si="8"/>
        <v>13</v>
      </c>
      <c r="M34" s="73">
        <f t="shared" si="8"/>
        <v>21</v>
      </c>
      <c r="N34" s="73">
        <f t="shared" si="8"/>
        <v>25</v>
      </c>
      <c r="O34" s="73">
        <f t="shared" si="8"/>
        <v>43</v>
      </c>
      <c r="P34" s="73">
        <f t="shared" si="8"/>
        <v>66</v>
      </c>
      <c r="Q34" s="73">
        <f t="shared" si="8"/>
        <v>187</v>
      </c>
      <c r="R34" s="73">
        <f t="shared" si="8"/>
        <v>210</v>
      </c>
      <c r="S34" s="73">
        <f t="shared" si="8"/>
        <v>252</v>
      </c>
      <c r="T34" s="74">
        <f>SUM(T35:T36)</f>
        <v>838</v>
      </c>
      <c r="U34" s="75">
        <f>SUM(U35:U36)</f>
        <v>0</v>
      </c>
      <c r="V34" s="81"/>
      <c r="W34" s="40"/>
    </row>
    <row r="35" spans="1:23" s="21" customFormat="1" ht="16.7" customHeight="1" x14ac:dyDescent="0.15">
      <c r="A35" s="29" t="s">
        <v>20</v>
      </c>
      <c r="B35" s="77">
        <f>SUM(C35:U35)</f>
        <v>858</v>
      </c>
      <c r="C35" s="78">
        <v>2</v>
      </c>
      <c r="D35" s="78">
        <v>0</v>
      </c>
      <c r="E35" s="78">
        <v>0</v>
      </c>
      <c r="F35" s="78">
        <v>0</v>
      </c>
      <c r="G35" s="78">
        <v>1</v>
      </c>
      <c r="H35" s="78">
        <v>1</v>
      </c>
      <c r="I35" s="78">
        <v>1</v>
      </c>
      <c r="J35" s="78">
        <v>3</v>
      </c>
      <c r="K35" s="78">
        <v>2</v>
      </c>
      <c r="L35" s="78">
        <v>7</v>
      </c>
      <c r="M35" s="78">
        <v>12</v>
      </c>
      <c r="N35" s="78">
        <v>20</v>
      </c>
      <c r="O35" s="78">
        <v>30</v>
      </c>
      <c r="P35" s="78">
        <v>49</v>
      </c>
      <c r="Q35" s="78">
        <v>125</v>
      </c>
      <c r="R35" s="78">
        <v>143</v>
      </c>
      <c r="S35" s="78">
        <v>144</v>
      </c>
      <c r="T35" s="79">
        <v>318</v>
      </c>
      <c r="U35" s="80">
        <v>0</v>
      </c>
      <c r="V35" s="81"/>
      <c r="W35" s="40"/>
    </row>
    <row r="36" spans="1:23" s="21" customFormat="1" ht="16.7" customHeight="1" x14ac:dyDescent="0.15">
      <c r="A36" s="29" t="s">
        <v>21</v>
      </c>
      <c r="B36" s="77">
        <f>SUM(C36:U36)</f>
        <v>817</v>
      </c>
      <c r="C36" s="78">
        <v>3</v>
      </c>
      <c r="D36" s="78">
        <v>0</v>
      </c>
      <c r="E36" s="78">
        <v>0</v>
      </c>
      <c r="F36" s="78">
        <v>1</v>
      </c>
      <c r="G36" s="78">
        <v>0</v>
      </c>
      <c r="H36" s="78">
        <v>1</v>
      </c>
      <c r="I36" s="78">
        <v>0</v>
      </c>
      <c r="J36" s="78">
        <v>2</v>
      </c>
      <c r="K36" s="78">
        <v>3</v>
      </c>
      <c r="L36" s="78">
        <v>6</v>
      </c>
      <c r="M36" s="78">
        <v>9</v>
      </c>
      <c r="N36" s="78">
        <v>5</v>
      </c>
      <c r="O36" s="78">
        <v>13</v>
      </c>
      <c r="P36" s="78">
        <v>17</v>
      </c>
      <c r="Q36" s="78">
        <v>62</v>
      </c>
      <c r="R36" s="78">
        <v>67</v>
      </c>
      <c r="S36" s="78">
        <v>108</v>
      </c>
      <c r="T36" s="79">
        <v>520</v>
      </c>
      <c r="U36" s="80">
        <v>0</v>
      </c>
      <c r="V36" s="81"/>
      <c r="W36" s="40"/>
    </row>
    <row r="37" spans="1:23" s="21" customFormat="1" ht="16.7" customHeight="1" x14ac:dyDescent="0.15">
      <c r="A37" s="29"/>
      <c r="B37" s="82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4"/>
      <c r="U37" s="85"/>
      <c r="V37" s="81"/>
      <c r="W37" s="40"/>
    </row>
    <row r="38" spans="1:23" s="21" customFormat="1" ht="16.7" customHeight="1" x14ac:dyDescent="0.15">
      <c r="A38" s="71" t="s">
        <v>45</v>
      </c>
      <c r="B38" s="77">
        <f>SUM(C38:U38)</f>
        <v>721</v>
      </c>
      <c r="C38" s="73">
        <f>SUM(C39:C40)</f>
        <v>0</v>
      </c>
      <c r="D38" s="73">
        <f t="shared" ref="D38:S38" si="9">SUM(D39:D40)</f>
        <v>0</v>
      </c>
      <c r="E38" s="73">
        <f t="shared" si="9"/>
        <v>0</v>
      </c>
      <c r="F38" s="73">
        <f t="shared" si="9"/>
        <v>0</v>
      </c>
      <c r="G38" s="73">
        <f t="shared" si="9"/>
        <v>3</v>
      </c>
      <c r="H38" s="73">
        <f t="shared" si="9"/>
        <v>1</v>
      </c>
      <c r="I38" s="73">
        <f t="shared" si="9"/>
        <v>0</v>
      </c>
      <c r="J38" s="73">
        <f t="shared" si="9"/>
        <v>0</v>
      </c>
      <c r="K38" s="73">
        <f t="shared" si="9"/>
        <v>3</v>
      </c>
      <c r="L38" s="73">
        <f t="shared" si="9"/>
        <v>14</v>
      </c>
      <c r="M38" s="73">
        <f t="shared" si="9"/>
        <v>9</v>
      </c>
      <c r="N38" s="73">
        <f t="shared" si="9"/>
        <v>14</v>
      </c>
      <c r="O38" s="73">
        <f t="shared" si="9"/>
        <v>11</v>
      </c>
      <c r="P38" s="73">
        <f t="shared" si="9"/>
        <v>35</v>
      </c>
      <c r="Q38" s="73">
        <f t="shared" si="9"/>
        <v>68</v>
      </c>
      <c r="R38" s="73">
        <f t="shared" si="9"/>
        <v>91</v>
      </c>
      <c r="S38" s="73">
        <f t="shared" si="9"/>
        <v>114</v>
      </c>
      <c r="T38" s="74">
        <f>SUM(T39:T40)</f>
        <v>358</v>
      </c>
      <c r="U38" s="75">
        <f>SUM(U39:U40)</f>
        <v>0</v>
      </c>
      <c r="V38" s="81"/>
      <c r="W38" s="40"/>
    </row>
    <row r="39" spans="1:23" s="21" customFormat="1" ht="16.7" customHeight="1" x14ac:dyDescent="0.15">
      <c r="A39" s="29" t="s">
        <v>20</v>
      </c>
      <c r="B39" s="77">
        <f>SUM(C39:U39)</f>
        <v>390</v>
      </c>
      <c r="C39" s="78">
        <v>0</v>
      </c>
      <c r="D39" s="78">
        <v>0</v>
      </c>
      <c r="E39" s="78">
        <v>0</v>
      </c>
      <c r="F39" s="78">
        <v>0</v>
      </c>
      <c r="G39" s="78">
        <v>3</v>
      </c>
      <c r="H39" s="78">
        <v>1</v>
      </c>
      <c r="I39" s="78">
        <v>0</v>
      </c>
      <c r="J39" s="78">
        <v>0</v>
      </c>
      <c r="K39" s="78">
        <v>2</v>
      </c>
      <c r="L39" s="78">
        <v>11</v>
      </c>
      <c r="M39" s="78">
        <v>6</v>
      </c>
      <c r="N39" s="78">
        <v>13</v>
      </c>
      <c r="O39" s="78">
        <v>9</v>
      </c>
      <c r="P39" s="78">
        <v>26</v>
      </c>
      <c r="Q39" s="78">
        <v>48</v>
      </c>
      <c r="R39" s="78">
        <v>52</v>
      </c>
      <c r="S39" s="78">
        <v>69</v>
      </c>
      <c r="T39" s="79">
        <v>150</v>
      </c>
      <c r="U39" s="80">
        <v>0</v>
      </c>
      <c r="V39" s="81"/>
      <c r="W39" s="40"/>
    </row>
    <row r="40" spans="1:23" s="21" customFormat="1" ht="16.7" customHeight="1" x14ac:dyDescent="0.15">
      <c r="A40" s="29" t="s">
        <v>21</v>
      </c>
      <c r="B40" s="77">
        <f>SUM(C40:U40)</f>
        <v>331</v>
      </c>
      <c r="C40" s="78">
        <v>0</v>
      </c>
      <c r="D40" s="78">
        <v>0</v>
      </c>
      <c r="E40" s="78">
        <v>0</v>
      </c>
      <c r="F40" s="78">
        <v>0</v>
      </c>
      <c r="G40" s="78">
        <v>0</v>
      </c>
      <c r="H40" s="78">
        <v>0</v>
      </c>
      <c r="I40" s="78">
        <v>0</v>
      </c>
      <c r="J40" s="78">
        <v>0</v>
      </c>
      <c r="K40" s="78">
        <v>1</v>
      </c>
      <c r="L40" s="78">
        <v>3</v>
      </c>
      <c r="M40" s="78">
        <v>3</v>
      </c>
      <c r="N40" s="78">
        <v>1</v>
      </c>
      <c r="O40" s="78">
        <v>2</v>
      </c>
      <c r="P40" s="78">
        <v>9</v>
      </c>
      <c r="Q40" s="78">
        <v>20</v>
      </c>
      <c r="R40" s="78">
        <v>39</v>
      </c>
      <c r="S40" s="78">
        <v>45</v>
      </c>
      <c r="T40" s="79">
        <v>208</v>
      </c>
      <c r="U40" s="80">
        <v>0</v>
      </c>
      <c r="V40" s="81">
        <v>37</v>
      </c>
      <c r="W40" s="40"/>
    </row>
    <row r="41" spans="1:23" s="21" customFormat="1" ht="16.7" customHeight="1" x14ac:dyDescent="0.15">
      <c r="A41" s="29"/>
      <c r="B41" s="82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4"/>
      <c r="U41" s="85"/>
      <c r="V41" s="81"/>
      <c r="W41" s="40"/>
    </row>
    <row r="42" spans="1:23" s="21" customFormat="1" ht="16.7" customHeight="1" x14ac:dyDescent="0.15">
      <c r="A42" s="71" t="s">
        <v>46</v>
      </c>
      <c r="B42" s="77">
        <f>SUM(C42:U42)</f>
        <v>1278</v>
      </c>
      <c r="C42" s="73">
        <f>SUM(C43:C44)</f>
        <v>2</v>
      </c>
      <c r="D42" s="73">
        <f t="shared" ref="D42:S42" si="10">SUM(D43:D44)</f>
        <v>2</v>
      </c>
      <c r="E42" s="73">
        <f t="shared" si="10"/>
        <v>0</v>
      </c>
      <c r="F42" s="73">
        <f t="shared" si="10"/>
        <v>0</v>
      </c>
      <c r="G42" s="73">
        <f t="shared" si="10"/>
        <v>2</v>
      </c>
      <c r="H42" s="73">
        <f>SUM(H43:H44)</f>
        <v>1</v>
      </c>
      <c r="I42" s="73">
        <f t="shared" si="10"/>
        <v>5</v>
      </c>
      <c r="J42" s="73">
        <f t="shared" si="10"/>
        <v>6</v>
      </c>
      <c r="K42" s="73">
        <f t="shared" si="10"/>
        <v>6</v>
      </c>
      <c r="L42" s="73">
        <f t="shared" si="10"/>
        <v>13</v>
      </c>
      <c r="M42" s="73">
        <f t="shared" si="10"/>
        <v>15</v>
      </c>
      <c r="N42" s="73">
        <f t="shared" si="10"/>
        <v>24</v>
      </c>
      <c r="O42" s="73">
        <f t="shared" si="10"/>
        <v>37</v>
      </c>
      <c r="P42" s="73">
        <f t="shared" si="10"/>
        <v>61</v>
      </c>
      <c r="Q42" s="73">
        <f t="shared" si="10"/>
        <v>131</v>
      </c>
      <c r="R42" s="73">
        <f t="shared" si="10"/>
        <v>159</v>
      </c>
      <c r="S42" s="73">
        <f t="shared" si="10"/>
        <v>225</v>
      </c>
      <c r="T42" s="74">
        <f>SUM(T43:T44)</f>
        <v>589</v>
      </c>
      <c r="U42" s="75">
        <f>SUM(U43:U44)</f>
        <v>0</v>
      </c>
      <c r="V42" s="81"/>
      <c r="W42" s="40"/>
    </row>
    <row r="43" spans="1:23" s="21" customFormat="1" ht="16.7" customHeight="1" x14ac:dyDescent="0.15">
      <c r="A43" s="29" t="s">
        <v>20</v>
      </c>
      <c r="B43" s="77">
        <f>SUM(C43:U43)</f>
        <v>651</v>
      </c>
      <c r="C43" s="78">
        <v>1</v>
      </c>
      <c r="D43" s="78">
        <v>2</v>
      </c>
      <c r="E43" s="78">
        <v>0</v>
      </c>
      <c r="F43" s="78">
        <v>0</v>
      </c>
      <c r="G43" s="78">
        <v>2</v>
      </c>
      <c r="H43" s="78">
        <v>0</v>
      </c>
      <c r="I43" s="78">
        <v>1</v>
      </c>
      <c r="J43" s="78">
        <v>4</v>
      </c>
      <c r="K43" s="78">
        <v>2</v>
      </c>
      <c r="L43" s="78">
        <v>8</v>
      </c>
      <c r="M43" s="78">
        <v>8</v>
      </c>
      <c r="N43" s="78">
        <v>18</v>
      </c>
      <c r="O43" s="78">
        <v>24</v>
      </c>
      <c r="P43" s="78">
        <v>40</v>
      </c>
      <c r="Q43" s="78">
        <v>91</v>
      </c>
      <c r="R43" s="78">
        <v>97</v>
      </c>
      <c r="S43" s="78">
        <v>125</v>
      </c>
      <c r="T43" s="79">
        <v>228</v>
      </c>
      <c r="U43" s="80">
        <v>0</v>
      </c>
      <c r="V43" s="81"/>
      <c r="W43" s="40"/>
    </row>
    <row r="44" spans="1:23" s="21" customFormat="1" ht="16.7" customHeight="1" x14ac:dyDescent="0.15">
      <c r="A44" s="14" t="s">
        <v>21</v>
      </c>
      <c r="B44" s="77">
        <f>SUM(C44:U44)</f>
        <v>627</v>
      </c>
      <c r="C44" s="78">
        <v>1</v>
      </c>
      <c r="D44" s="78">
        <v>0</v>
      </c>
      <c r="E44" s="78">
        <v>0</v>
      </c>
      <c r="F44" s="78">
        <v>0</v>
      </c>
      <c r="G44" s="78">
        <v>0</v>
      </c>
      <c r="H44" s="78">
        <v>1</v>
      </c>
      <c r="I44" s="78">
        <v>4</v>
      </c>
      <c r="J44" s="78">
        <v>2</v>
      </c>
      <c r="K44" s="78">
        <v>4</v>
      </c>
      <c r="L44" s="78">
        <v>5</v>
      </c>
      <c r="M44" s="78">
        <v>7</v>
      </c>
      <c r="N44" s="78">
        <v>6</v>
      </c>
      <c r="O44" s="78">
        <v>13</v>
      </c>
      <c r="P44" s="78">
        <v>21</v>
      </c>
      <c r="Q44" s="78">
        <v>40</v>
      </c>
      <c r="R44" s="78">
        <v>62</v>
      </c>
      <c r="S44" s="78">
        <v>100</v>
      </c>
      <c r="T44" s="79">
        <v>361</v>
      </c>
      <c r="U44" s="80">
        <v>0</v>
      </c>
      <c r="V44" s="81"/>
      <c r="W44" s="40"/>
    </row>
    <row r="45" spans="1:23" s="8" customFormat="1" ht="3.95" customHeight="1" x14ac:dyDescent="0.15">
      <c r="A45" s="41"/>
      <c r="B45" s="42"/>
      <c r="C45" s="42"/>
      <c r="D45" s="42"/>
      <c r="E45" s="42"/>
      <c r="F45" s="42"/>
      <c r="G45" s="42"/>
      <c r="H45" s="42"/>
      <c r="I45" s="42"/>
      <c r="J45" s="43"/>
      <c r="K45" s="44"/>
      <c r="L45" s="44"/>
      <c r="M45" s="44"/>
      <c r="N45" s="45"/>
      <c r="O45" s="44"/>
      <c r="P45" s="44"/>
      <c r="Q45" s="44"/>
      <c r="R45" s="44"/>
      <c r="S45" s="44"/>
      <c r="T45" s="45"/>
      <c r="U45" s="45"/>
      <c r="V45" s="9"/>
    </row>
  </sheetData>
  <mergeCells count="3">
    <mergeCell ref="B6:B8"/>
    <mergeCell ref="U6:U8"/>
    <mergeCell ref="T7:T8"/>
  </mergeCells>
  <phoneticPr fontId="3"/>
  <pageMargins left="0.78740157480314965" right="0.78740157480314965" top="0.51181102362204722" bottom="0.98425196850393704" header="0.51181102362204722" footer="0.51181102362204722"/>
  <pageSetup paperSize="9" scale="92" firstPageNumber="28" orientation="portrait" blackAndWhite="1" useFirstPageNumber="1" r:id="rId1"/>
  <headerFooter scaleWithDoc="0" alignWithMargins="0"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46"/>
  <sheetViews>
    <sheetView view="pageBreakPreview" topLeftCell="A24" zoomScaleNormal="100" zoomScaleSheetLayoutView="100" workbookViewId="0">
      <selection activeCell="B45" sqref="B45:C45"/>
    </sheetView>
  </sheetViews>
  <sheetFormatPr defaultRowHeight="13.5" x14ac:dyDescent="0.15"/>
  <cols>
    <col min="1" max="1" width="6.75" style="2" customWidth="1"/>
    <col min="2" max="2" width="7.125" style="1" customWidth="1"/>
    <col min="3" max="4" width="6.75" style="2" customWidth="1"/>
    <col min="5" max="5" width="2.875" style="1" customWidth="1"/>
    <col min="6" max="9" width="6.75" style="2" customWidth="1"/>
    <col min="10" max="10" width="2.875" style="1" customWidth="1"/>
    <col min="11" max="12" width="6.75" style="1" customWidth="1"/>
    <col min="13" max="13" width="6.75" style="2" customWidth="1"/>
    <col min="14" max="14" width="6.75" style="1" customWidth="1"/>
    <col min="15" max="16384" width="9" style="2"/>
  </cols>
  <sheetData>
    <row r="1" spans="1:14" ht="11.25" customHeight="1" x14ac:dyDescent="0.15">
      <c r="N1" s="3" t="s">
        <v>47</v>
      </c>
    </row>
    <row r="2" spans="1:14" ht="54.95" hidden="1" customHeight="1" x14ac:dyDescent="0.15"/>
    <row r="3" spans="1:14" ht="17.25" customHeight="1" x14ac:dyDescent="0.15">
      <c r="A3" s="86" t="s">
        <v>48</v>
      </c>
      <c r="B3" s="6"/>
    </row>
    <row r="4" spans="1:14" ht="5.0999999999999996" customHeight="1" x14ac:dyDescent="0.15"/>
    <row r="5" spans="1:14" s="8" customFormat="1" ht="17.25" customHeight="1" x14ac:dyDescent="0.15">
      <c r="A5" s="7" t="s">
        <v>3</v>
      </c>
      <c r="E5" s="9"/>
      <c r="J5" s="9"/>
      <c r="K5" s="9"/>
      <c r="L5" s="9"/>
      <c r="N5" s="10" t="s">
        <v>4</v>
      </c>
    </row>
    <row r="6" spans="1:14" s="90" customFormat="1" ht="20.100000000000001" customHeight="1" x14ac:dyDescent="0.15">
      <c r="A6" s="87" t="s">
        <v>49</v>
      </c>
      <c r="B6" s="87" t="s">
        <v>6</v>
      </c>
      <c r="C6" s="87" t="s">
        <v>50</v>
      </c>
      <c r="D6" s="87" t="s">
        <v>51</v>
      </c>
      <c r="E6" s="88"/>
      <c r="F6" s="89" t="s">
        <v>49</v>
      </c>
      <c r="G6" s="87" t="s">
        <v>6</v>
      </c>
      <c r="H6" s="87" t="s">
        <v>50</v>
      </c>
      <c r="I6" s="87" t="s">
        <v>51</v>
      </c>
      <c r="J6" s="88"/>
      <c r="K6" s="89" t="s">
        <v>49</v>
      </c>
      <c r="L6" s="87" t="s">
        <v>6</v>
      </c>
      <c r="M6" s="87" t="s">
        <v>50</v>
      </c>
      <c r="N6" s="87" t="s">
        <v>51</v>
      </c>
    </row>
    <row r="7" spans="1:14" s="94" customFormat="1" ht="3.95" customHeight="1" x14ac:dyDescent="0.15">
      <c r="A7" s="91"/>
      <c r="B7" s="92"/>
      <c r="C7" s="93"/>
      <c r="D7" s="93"/>
      <c r="E7" s="88"/>
      <c r="F7" s="17"/>
      <c r="G7" s="16"/>
      <c r="H7" s="16"/>
      <c r="I7" s="16"/>
      <c r="J7" s="88"/>
      <c r="K7" s="62"/>
      <c r="L7" s="19"/>
      <c r="M7" s="19"/>
      <c r="N7" s="19"/>
    </row>
    <row r="8" spans="1:14" s="94" customFormat="1" ht="17.100000000000001" customHeight="1" x14ac:dyDescent="0.15">
      <c r="A8" s="95" t="s">
        <v>52</v>
      </c>
      <c r="B8" s="96">
        <f>SUM(B10:B44,G8:G44,L8:L44)</f>
        <v>10995</v>
      </c>
      <c r="C8" s="96">
        <f>SUM(C10:C44,H8:H44,M8:M44)</f>
        <v>5604</v>
      </c>
      <c r="D8" s="96">
        <f>SUM(D10:D44,I8:I44,N8:N44)</f>
        <v>5391</v>
      </c>
      <c r="E8" s="88"/>
      <c r="F8" s="97" t="s">
        <v>53</v>
      </c>
      <c r="G8" s="98">
        <f>SUM(H8:I8)</f>
        <v>9</v>
      </c>
      <c r="H8" s="99">
        <v>7</v>
      </c>
      <c r="I8" s="99">
        <v>2</v>
      </c>
      <c r="J8" s="88"/>
      <c r="K8" s="97" t="s">
        <v>54</v>
      </c>
      <c r="L8" s="98">
        <f>SUM(M8:N8)</f>
        <v>239</v>
      </c>
      <c r="M8" s="99">
        <v>159</v>
      </c>
      <c r="N8" s="99">
        <v>80</v>
      </c>
    </row>
    <row r="9" spans="1:14" s="94" customFormat="1" ht="17.100000000000001" customHeight="1" x14ac:dyDescent="0.15">
      <c r="A9" s="100"/>
      <c r="B9" s="101"/>
      <c r="C9" s="88"/>
      <c r="D9" s="88"/>
      <c r="E9" s="88"/>
      <c r="F9" s="97">
        <v>36</v>
      </c>
      <c r="G9" s="98">
        <f t="shared" ref="G9:G44" si="0">SUM(H9:I9)</f>
        <v>6</v>
      </c>
      <c r="H9" s="99">
        <v>4</v>
      </c>
      <c r="I9" s="99">
        <v>2</v>
      </c>
      <c r="J9" s="88"/>
      <c r="K9" s="97">
        <v>73</v>
      </c>
      <c r="L9" s="98">
        <f t="shared" ref="L9:L44" si="1">SUM(M9:N9)</f>
        <v>249</v>
      </c>
      <c r="M9" s="99">
        <v>169</v>
      </c>
      <c r="N9" s="99">
        <v>80</v>
      </c>
    </row>
    <row r="10" spans="1:14" s="94" customFormat="1" ht="17.100000000000001" customHeight="1" x14ac:dyDescent="0.15">
      <c r="A10" s="19" t="s">
        <v>55</v>
      </c>
      <c r="B10" s="98">
        <f>SUM(C10:D10)</f>
        <v>13</v>
      </c>
      <c r="C10" s="99">
        <v>3</v>
      </c>
      <c r="D10" s="99">
        <v>10</v>
      </c>
      <c r="E10" s="88"/>
      <c r="F10" s="97">
        <v>37</v>
      </c>
      <c r="G10" s="98">
        <f t="shared" si="0"/>
        <v>4</v>
      </c>
      <c r="H10" s="99">
        <v>3</v>
      </c>
      <c r="I10" s="99">
        <v>1</v>
      </c>
      <c r="J10" s="88"/>
      <c r="K10" s="97">
        <v>74</v>
      </c>
      <c r="L10" s="98">
        <f t="shared" si="1"/>
        <v>260</v>
      </c>
      <c r="M10" s="99">
        <v>171</v>
      </c>
      <c r="N10" s="99">
        <v>89</v>
      </c>
    </row>
    <row r="11" spans="1:14" s="94" customFormat="1" ht="17.100000000000001" customHeight="1" x14ac:dyDescent="0.15">
      <c r="A11" s="102">
        <v>1</v>
      </c>
      <c r="B11" s="98">
        <f t="shared" ref="B11:B44" si="2">SUM(C11:D11)</f>
        <v>3</v>
      </c>
      <c r="C11" s="99">
        <v>2</v>
      </c>
      <c r="D11" s="99">
        <v>1</v>
      </c>
      <c r="E11" s="88"/>
      <c r="F11" s="97">
        <v>38</v>
      </c>
      <c r="G11" s="98">
        <f t="shared" si="0"/>
        <v>3</v>
      </c>
      <c r="H11" s="99">
        <v>2</v>
      </c>
      <c r="I11" s="99">
        <v>1</v>
      </c>
      <c r="J11" s="88"/>
      <c r="K11" s="97">
        <v>75</v>
      </c>
      <c r="L11" s="98">
        <f t="shared" si="1"/>
        <v>187</v>
      </c>
      <c r="M11" s="99">
        <v>131</v>
      </c>
      <c r="N11" s="99">
        <v>56</v>
      </c>
    </row>
    <row r="12" spans="1:14" s="94" customFormat="1" ht="17.100000000000001" customHeight="1" x14ac:dyDescent="0.15">
      <c r="A12" s="102">
        <v>2</v>
      </c>
      <c r="B12" s="98">
        <f t="shared" si="2"/>
        <v>0</v>
      </c>
      <c r="C12" s="99">
        <v>0</v>
      </c>
      <c r="D12" s="99">
        <v>0</v>
      </c>
      <c r="E12" s="88"/>
      <c r="F12" s="97">
        <v>39</v>
      </c>
      <c r="G12" s="98">
        <f t="shared" si="0"/>
        <v>11</v>
      </c>
      <c r="H12" s="99">
        <v>8</v>
      </c>
      <c r="I12" s="99">
        <v>3</v>
      </c>
      <c r="J12" s="88"/>
      <c r="K12" s="97">
        <v>76</v>
      </c>
      <c r="L12" s="98">
        <f t="shared" si="1"/>
        <v>232</v>
      </c>
      <c r="M12" s="99">
        <v>158</v>
      </c>
      <c r="N12" s="99">
        <v>74</v>
      </c>
    </row>
    <row r="13" spans="1:14" s="94" customFormat="1" ht="17.100000000000001" customHeight="1" x14ac:dyDescent="0.15">
      <c r="A13" s="102">
        <v>3</v>
      </c>
      <c r="B13" s="98">
        <f t="shared" si="2"/>
        <v>0</v>
      </c>
      <c r="C13" s="99">
        <v>0</v>
      </c>
      <c r="D13" s="99">
        <v>0</v>
      </c>
      <c r="E13" s="88"/>
      <c r="F13" s="97">
        <v>40</v>
      </c>
      <c r="G13" s="98">
        <f t="shared" si="0"/>
        <v>13</v>
      </c>
      <c r="H13" s="99">
        <v>10</v>
      </c>
      <c r="I13" s="99">
        <v>3</v>
      </c>
      <c r="J13" s="88"/>
      <c r="K13" s="97">
        <v>77</v>
      </c>
      <c r="L13" s="98">
        <f t="shared" si="1"/>
        <v>296</v>
      </c>
      <c r="M13" s="99">
        <v>194</v>
      </c>
      <c r="N13" s="99">
        <v>102</v>
      </c>
    </row>
    <row r="14" spans="1:14" s="94" customFormat="1" ht="17.100000000000001" customHeight="1" x14ac:dyDescent="0.15">
      <c r="A14" s="102">
        <v>4</v>
      </c>
      <c r="B14" s="98">
        <f t="shared" si="2"/>
        <v>0</v>
      </c>
      <c r="C14" s="99">
        <v>0</v>
      </c>
      <c r="D14" s="99">
        <v>0</v>
      </c>
      <c r="E14" s="88"/>
      <c r="F14" s="97">
        <v>41</v>
      </c>
      <c r="G14" s="98">
        <f t="shared" si="0"/>
        <v>12</v>
      </c>
      <c r="H14" s="99">
        <v>6</v>
      </c>
      <c r="I14" s="99">
        <v>6</v>
      </c>
      <c r="J14" s="88"/>
      <c r="K14" s="97">
        <v>78</v>
      </c>
      <c r="L14" s="98">
        <f t="shared" si="1"/>
        <v>292</v>
      </c>
      <c r="M14" s="99">
        <v>182</v>
      </c>
      <c r="N14" s="99">
        <v>110</v>
      </c>
    </row>
    <row r="15" spans="1:14" s="94" customFormat="1" ht="17.100000000000001" customHeight="1" x14ac:dyDescent="0.15">
      <c r="A15" s="102">
        <v>5</v>
      </c>
      <c r="B15" s="98">
        <f t="shared" si="2"/>
        <v>1</v>
      </c>
      <c r="C15" s="99">
        <v>1</v>
      </c>
      <c r="D15" s="99">
        <v>0</v>
      </c>
      <c r="E15" s="88"/>
      <c r="F15" s="97">
        <v>42</v>
      </c>
      <c r="G15" s="98">
        <f t="shared" si="0"/>
        <v>10</v>
      </c>
      <c r="H15" s="99">
        <v>6</v>
      </c>
      <c r="I15" s="99">
        <v>4</v>
      </c>
      <c r="J15" s="88"/>
      <c r="K15" s="97">
        <v>79</v>
      </c>
      <c r="L15" s="98">
        <f t="shared" si="1"/>
        <v>350</v>
      </c>
      <c r="M15" s="99">
        <v>207</v>
      </c>
      <c r="N15" s="99">
        <v>143</v>
      </c>
    </row>
    <row r="16" spans="1:14" s="94" customFormat="1" ht="17.100000000000001" customHeight="1" x14ac:dyDescent="0.15">
      <c r="A16" s="102">
        <v>6</v>
      </c>
      <c r="B16" s="98">
        <f t="shared" si="2"/>
        <v>2</v>
      </c>
      <c r="C16" s="103">
        <v>1</v>
      </c>
      <c r="D16" s="99">
        <v>1</v>
      </c>
      <c r="E16" s="88"/>
      <c r="F16" s="97">
        <v>43</v>
      </c>
      <c r="G16" s="98">
        <f t="shared" si="0"/>
        <v>10</v>
      </c>
      <c r="H16" s="99">
        <v>6</v>
      </c>
      <c r="I16" s="99">
        <v>4</v>
      </c>
      <c r="J16" s="88"/>
      <c r="K16" s="97">
        <v>80</v>
      </c>
      <c r="L16" s="98">
        <f t="shared" si="1"/>
        <v>344</v>
      </c>
      <c r="M16" s="99">
        <v>222</v>
      </c>
      <c r="N16" s="99">
        <v>122</v>
      </c>
    </row>
    <row r="17" spans="1:14" s="94" customFormat="1" ht="17.100000000000001" customHeight="1" x14ac:dyDescent="0.15">
      <c r="A17" s="102">
        <v>7</v>
      </c>
      <c r="B17" s="98">
        <f t="shared" si="2"/>
        <v>1</v>
      </c>
      <c r="C17" s="99">
        <v>1</v>
      </c>
      <c r="D17" s="99">
        <v>0</v>
      </c>
      <c r="E17" s="88"/>
      <c r="F17" s="97">
        <v>44</v>
      </c>
      <c r="G17" s="98">
        <f t="shared" si="0"/>
        <v>16</v>
      </c>
      <c r="H17" s="99">
        <v>8</v>
      </c>
      <c r="I17" s="99">
        <v>8</v>
      </c>
      <c r="J17" s="88"/>
      <c r="K17" s="97">
        <v>81</v>
      </c>
      <c r="L17" s="98">
        <f t="shared" si="1"/>
        <v>273</v>
      </c>
      <c r="M17" s="99">
        <v>158</v>
      </c>
      <c r="N17" s="99">
        <v>115</v>
      </c>
    </row>
    <row r="18" spans="1:14" s="94" customFormat="1" ht="17.100000000000001" customHeight="1" x14ac:dyDescent="0.15">
      <c r="A18" s="102">
        <v>8</v>
      </c>
      <c r="B18" s="98">
        <f t="shared" si="2"/>
        <v>1</v>
      </c>
      <c r="C18" s="99">
        <v>0</v>
      </c>
      <c r="D18" s="99">
        <v>1</v>
      </c>
      <c r="E18" s="88"/>
      <c r="F18" s="97">
        <v>45</v>
      </c>
      <c r="G18" s="98">
        <f t="shared" si="0"/>
        <v>19</v>
      </c>
      <c r="H18" s="99">
        <v>12</v>
      </c>
      <c r="I18" s="99">
        <v>7</v>
      </c>
      <c r="J18" s="88"/>
      <c r="K18" s="97">
        <v>82</v>
      </c>
      <c r="L18" s="98">
        <f t="shared" si="1"/>
        <v>274</v>
      </c>
      <c r="M18" s="99">
        <v>150</v>
      </c>
      <c r="N18" s="99">
        <v>124</v>
      </c>
    </row>
    <row r="19" spans="1:14" s="94" customFormat="1" ht="17.100000000000001" customHeight="1" x14ac:dyDescent="0.15">
      <c r="A19" s="102">
        <v>9</v>
      </c>
      <c r="B19" s="98">
        <f t="shared" si="2"/>
        <v>0</v>
      </c>
      <c r="C19" s="99">
        <v>0</v>
      </c>
      <c r="D19" s="99">
        <v>0</v>
      </c>
      <c r="E19" s="88"/>
      <c r="F19" s="97">
        <v>46</v>
      </c>
      <c r="G19" s="98">
        <f t="shared" si="0"/>
        <v>17</v>
      </c>
      <c r="H19" s="99">
        <v>8</v>
      </c>
      <c r="I19" s="99">
        <v>9</v>
      </c>
      <c r="J19" s="88"/>
      <c r="K19" s="97">
        <v>83</v>
      </c>
      <c r="L19" s="98">
        <f t="shared" si="1"/>
        <v>383</v>
      </c>
      <c r="M19" s="99">
        <v>207</v>
      </c>
      <c r="N19" s="99">
        <v>176</v>
      </c>
    </row>
    <row r="20" spans="1:14" s="94" customFormat="1" ht="17.100000000000001" customHeight="1" x14ac:dyDescent="0.15">
      <c r="A20" s="102">
        <v>10</v>
      </c>
      <c r="B20" s="98">
        <f t="shared" si="2"/>
        <v>0</v>
      </c>
      <c r="C20" s="99">
        <v>0</v>
      </c>
      <c r="D20" s="99">
        <v>0</v>
      </c>
      <c r="E20" s="104"/>
      <c r="F20" s="97">
        <v>47</v>
      </c>
      <c r="G20" s="98">
        <f t="shared" si="0"/>
        <v>31</v>
      </c>
      <c r="H20" s="99">
        <v>15</v>
      </c>
      <c r="I20" s="99">
        <v>16</v>
      </c>
      <c r="J20" s="104"/>
      <c r="K20" s="97">
        <v>84</v>
      </c>
      <c r="L20" s="98">
        <f t="shared" si="1"/>
        <v>380</v>
      </c>
      <c r="M20" s="99">
        <v>211</v>
      </c>
      <c r="N20" s="99">
        <v>169</v>
      </c>
    </row>
    <row r="21" spans="1:14" s="94" customFormat="1" ht="17.100000000000001" customHeight="1" x14ac:dyDescent="0.15">
      <c r="A21" s="102">
        <v>11</v>
      </c>
      <c r="B21" s="98">
        <f t="shared" si="2"/>
        <v>0</v>
      </c>
      <c r="C21" s="99">
        <v>0</v>
      </c>
      <c r="D21" s="99">
        <v>0</v>
      </c>
      <c r="E21" s="104"/>
      <c r="F21" s="97">
        <v>48</v>
      </c>
      <c r="G21" s="98">
        <f t="shared" si="0"/>
        <v>33</v>
      </c>
      <c r="H21" s="99">
        <v>26</v>
      </c>
      <c r="I21" s="99">
        <v>7</v>
      </c>
      <c r="J21" s="104"/>
      <c r="K21" s="97">
        <v>85</v>
      </c>
      <c r="L21" s="98">
        <f t="shared" si="1"/>
        <v>420</v>
      </c>
      <c r="M21" s="99">
        <v>218</v>
      </c>
      <c r="N21" s="99">
        <v>202</v>
      </c>
    </row>
    <row r="22" spans="1:14" s="94" customFormat="1" ht="17.100000000000001" customHeight="1" x14ac:dyDescent="0.15">
      <c r="A22" s="102">
        <v>12</v>
      </c>
      <c r="B22" s="98">
        <f t="shared" si="2"/>
        <v>0</v>
      </c>
      <c r="C22" s="99">
        <v>0</v>
      </c>
      <c r="D22" s="99">
        <v>0</v>
      </c>
      <c r="E22" s="104"/>
      <c r="F22" s="97">
        <v>49</v>
      </c>
      <c r="G22" s="98">
        <f t="shared" si="0"/>
        <v>30</v>
      </c>
      <c r="H22" s="99">
        <v>22</v>
      </c>
      <c r="I22" s="99">
        <v>8</v>
      </c>
      <c r="J22" s="104"/>
      <c r="K22" s="97">
        <v>86</v>
      </c>
      <c r="L22" s="98">
        <f t="shared" si="1"/>
        <v>432</v>
      </c>
      <c r="M22" s="99">
        <v>230</v>
      </c>
      <c r="N22" s="99">
        <v>202</v>
      </c>
    </row>
    <row r="23" spans="1:14" s="94" customFormat="1" ht="17.100000000000001" customHeight="1" x14ac:dyDescent="0.15">
      <c r="A23" s="102">
        <v>13</v>
      </c>
      <c r="B23" s="98">
        <f t="shared" si="2"/>
        <v>0</v>
      </c>
      <c r="C23" s="99">
        <v>0</v>
      </c>
      <c r="D23" s="99">
        <v>0</v>
      </c>
      <c r="E23" s="104"/>
      <c r="F23" s="97">
        <v>50</v>
      </c>
      <c r="G23" s="98">
        <f t="shared" si="0"/>
        <v>32</v>
      </c>
      <c r="H23" s="99">
        <v>17</v>
      </c>
      <c r="I23" s="99">
        <v>15</v>
      </c>
      <c r="J23" s="104"/>
      <c r="K23" s="97">
        <v>87</v>
      </c>
      <c r="L23" s="98">
        <f t="shared" si="1"/>
        <v>407</v>
      </c>
      <c r="M23" s="99">
        <v>197</v>
      </c>
      <c r="N23" s="99">
        <v>210</v>
      </c>
    </row>
    <row r="24" spans="1:14" s="94" customFormat="1" ht="17.100000000000001" customHeight="1" x14ac:dyDescent="0.15">
      <c r="A24" s="102">
        <v>14</v>
      </c>
      <c r="B24" s="98">
        <f t="shared" si="2"/>
        <v>1</v>
      </c>
      <c r="C24" s="99">
        <v>1</v>
      </c>
      <c r="D24" s="99">
        <v>0</v>
      </c>
      <c r="E24" s="104"/>
      <c r="F24" s="97">
        <v>51</v>
      </c>
      <c r="G24" s="98">
        <f t="shared" si="0"/>
        <v>25</v>
      </c>
      <c r="H24" s="99">
        <v>14</v>
      </c>
      <c r="I24" s="99">
        <v>11</v>
      </c>
      <c r="J24" s="104"/>
      <c r="K24" s="97">
        <v>88</v>
      </c>
      <c r="L24" s="98">
        <f t="shared" si="1"/>
        <v>446</v>
      </c>
      <c r="M24" s="99">
        <v>212</v>
      </c>
      <c r="N24" s="99">
        <v>234</v>
      </c>
    </row>
    <row r="25" spans="1:14" s="94" customFormat="1" ht="17.100000000000001" customHeight="1" x14ac:dyDescent="0.15">
      <c r="A25" s="102">
        <v>15</v>
      </c>
      <c r="B25" s="98">
        <f t="shared" si="2"/>
        <v>0</v>
      </c>
      <c r="C25" s="99">
        <v>0</v>
      </c>
      <c r="D25" s="99">
        <v>0</v>
      </c>
      <c r="E25" s="104"/>
      <c r="F25" s="97">
        <v>52</v>
      </c>
      <c r="G25" s="98">
        <f t="shared" si="0"/>
        <v>34</v>
      </c>
      <c r="H25" s="99">
        <v>23</v>
      </c>
      <c r="I25" s="99">
        <v>11</v>
      </c>
      <c r="J25" s="104"/>
      <c r="K25" s="97">
        <v>89</v>
      </c>
      <c r="L25" s="98">
        <f t="shared" si="1"/>
        <v>408</v>
      </c>
      <c r="M25" s="99">
        <v>174</v>
      </c>
      <c r="N25" s="99">
        <v>234</v>
      </c>
    </row>
    <row r="26" spans="1:14" s="94" customFormat="1" ht="17.100000000000001" customHeight="1" x14ac:dyDescent="0.15">
      <c r="A26" s="102">
        <v>16</v>
      </c>
      <c r="B26" s="98">
        <f t="shared" si="2"/>
        <v>1</v>
      </c>
      <c r="C26" s="99">
        <v>0</v>
      </c>
      <c r="D26" s="99">
        <v>1</v>
      </c>
      <c r="E26" s="104"/>
      <c r="F26" s="97">
        <v>53</v>
      </c>
      <c r="G26" s="98">
        <f t="shared" si="0"/>
        <v>33</v>
      </c>
      <c r="H26" s="99">
        <v>21</v>
      </c>
      <c r="I26" s="99">
        <v>12</v>
      </c>
      <c r="J26" s="104"/>
      <c r="K26" s="97">
        <v>90</v>
      </c>
      <c r="L26" s="98">
        <f t="shared" si="1"/>
        <v>386</v>
      </c>
      <c r="M26" s="99">
        <v>157</v>
      </c>
      <c r="N26" s="99">
        <v>229</v>
      </c>
    </row>
    <row r="27" spans="1:14" s="94" customFormat="1" ht="17.100000000000001" customHeight="1" x14ac:dyDescent="0.15">
      <c r="A27" s="102">
        <v>17</v>
      </c>
      <c r="B27" s="98">
        <f t="shared" si="2"/>
        <v>3</v>
      </c>
      <c r="C27" s="99">
        <v>0</v>
      </c>
      <c r="D27" s="99">
        <v>3</v>
      </c>
      <c r="E27" s="104"/>
      <c r="F27" s="97">
        <v>54</v>
      </c>
      <c r="G27" s="98">
        <f t="shared" si="0"/>
        <v>37</v>
      </c>
      <c r="H27" s="99">
        <v>21</v>
      </c>
      <c r="I27" s="99">
        <v>16</v>
      </c>
      <c r="J27" s="104"/>
      <c r="K27" s="97">
        <v>91</v>
      </c>
      <c r="L27" s="98">
        <f t="shared" si="1"/>
        <v>428</v>
      </c>
      <c r="M27" s="99">
        <v>181</v>
      </c>
      <c r="N27" s="99">
        <v>247</v>
      </c>
    </row>
    <row r="28" spans="1:14" s="94" customFormat="1" ht="17.100000000000001" customHeight="1" x14ac:dyDescent="0.15">
      <c r="A28" s="102">
        <v>18</v>
      </c>
      <c r="B28" s="98">
        <f t="shared" si="2"/>
        <v>5</v>
      </c>
      <c r="C28" s="99">
        <v>5</v>
      </c>
      <c r="D28" s="99">
        <v>0</v>
      </c>
      <c r="E28" s="104"/>
      <c r="F28" s="97">
        <v>55</v>
      </c>
      <c r="G28" s="98">
        <f t="shared" si="0"/>
        <v>42</v>
      </c>
      <c r="H28" s="99">
        <v>30</v>
      </c>
      <c r="I28" s="99">
        <v>12</v>
      </c>
      <c r="J28" s="104"/>
      <c r="K28" s="97">
        <v>92</v>
      </c>
      <c r="L28" s="98">
        <f t="shared" si="1"/>
        <v>398</v>
      </c>
      <c r="M28" s="99">
        <v>145</v>
      </c>
      <c r="N28" s="99">
        <v>253</v>
      </c>
    </row>
    <row r="29" spans="1:14" s="94" customFormat="1" ht="17.100000000000001" customHeight="1" x14ac:dyDescent="0.15">
      <c r="A29" s="102">
        <v>19</v>
      </c>
      <c r="B29" s="98">
        <f t="shared" si="2"/>
        <v>1</v>
      </c>
      <c r="C29" s="99">
        <v>1</v>
      </c>
      <c r="D29" s="99">
        <v>0</v>
      </c>
      <c r="E29" s="104"/>
      <c r="F29" s="97">
        <v>56</v>
      </c>
      <c r="G29" s="98">
        <f t="shared" si="0"/>
        <v>46</v>
      </c>
      <c r="H29" s="99">
        <v>33</v>
      </c>
      <c r="I29" s="99">
        <v>13</v>
      </c>
      <c r="J29" s="104"/>
      <c r="K29" s="97">
        <v>93</v>
      </c>
      <c r="L29" s="98">
        <f t="shared" si="1"/>
        <v>374</v>
      </c>
      <c r="M29" s="99">
        <v>105</v>
      </c>
      <c r="N29" s="99">
        <v>269</v>
      </c>
    </row>
    <row r="30" spans="1:14" s="94" customFormat="1" ht="17.100000000000001" customHeight="1" x14ac:dyDescent="0.15">
      <c r="A30" s="102">
        <v>20</v>
      </c>
      <c r="B30" s="98">
        <f t="shared" si="2"/>
        <v>5</v>
      </c>
      <c r="C30" s="99">
        <v>3</v>
      </c>
      <c r="D30" s="99">
        <v>2</v>
      </c>
      <c r="E30" s="104"/>
      <c r="F30" s="97">
        <v>57</v>
      </c>
      <c r="G30" s="98">
        <f t="shared" si="0"/>
        <v>54</v>
      </c>
      <c r="H30" s="99">
        <v>30</v>
      </c>
      <c r="I30" s="99">
        <v>24</v>
      </c>
      <c r="J30" s="104"/>
      <c r="K30" s="97">
        <v>94</v>
      </c>
      <c r="L30" s="98">
        <f t="shared" si="1"/>
        <v>344</v>
      </c>
      <c r="M30" s="99">
        <v>111</v>
      </c>
      <c r="N30" s="99">
        <v>233</v>
      </c>
    </row>
    <row r="31" spans="1:14" s="94" customFormat="1" ht="17.100000000000001" customHeight="1" x14ac:dyDescent="0.15">
      <c r="A31" s="102">
        <v>21</v>
      </c>
      <c r="B31" s="98">
        <f t="shared" si="2"/>
        <v>5</v>
      </c>
      <c r="C31" s="99">
        <v>4</v>
      </c>
      <c r="D31" s="99">
        <v>1</v>
      </c>
      <c r="E31" s="104"/>
      <c r="F31" s="97">
        <v>58</v>
      </c>
      <c r="G31" s="98">
        <f t="shared" si="0"/>
        <v>42</v>
      </c>
      <c r="H31" s="99">
        <v>25</v>
      </c>
      <c r="I31" s="99">
        <v>17</v>
      </c>
      <c r="J31" s="104"/>
      <c r="K31" s="97">
        <v>95</v>
      </c>
      <c r="L31" s="98">
        <f t="shared" si="1"/>
        <v>293</v>
      </c>
      <c r="M31" s="99">
        <v>84</v>
      </c>
      <c r="N31" s="99">
        <v>209</v>
      </c>
    </row>
    <row r="32" spans="1:14" s="94" customFormat="1" ht="17.100000000000001" customHeight="1" x14ac:dyDescent="0.15">
      <c r="A32" s="102">
        <v>22</v>
      </c>
      <c r="B32" s="98">
        <f t="shared" si="2"/>
        <v>2</v>
      </c>
      <c r="C32" s="99">
        <v>2</v>
      </c>
      <c r="D32" s="99">
        <v>0</v>
      </c>
      <c r="E32" s="104"/>
      <c r="F32" s="97">
        <v>59</v>
      </c>
      <c r="G32" s="98">
        <f t="shared" si="0"/>
        <v>47</v>
      </c>
      <c r="H32" s="99">
        <v>33</v>
      </c>
      <c r="I32" s="99">
        <v>14</v>
      </c>
      <c r="J32" s="104"/>
      <c r="K32" s="97">
        <v>96</v>
      </c>
      <c r="L32" s="98">
        <f t="shared" si="1"/>
        <v>227</v>
      </c>
      <c r="M32" s="99">
        <v>56</v>
      </c>
      <c r="N32" s="99">
        <v>171</v>
      </c>
    </row>
    <row r="33" spans="1:14" s="105" customFormat="1" ht="17.100000000000001" customHeight="1" x14ac:dyDescent="0.15">
      <c r="A33" s="102">
        <v>23</v>
      </c>
      <c r="B33" s="98">
        <f t="shared" si="2"/>
        <v>4</v>
      </c>
      <c r="C33" s="99">
        <v>4</v>
      </c>
      <c r="D33" s="99">
        <v>0</v>
      </c>
      <c r="E33" s="104"/>
      <c r="F33" s="97">
        <v>60</v>
      </c>
      <c r="G33" s="98">
        <f t="shared" si="0"/>
        <v>53</v>
      </c>
      <c r="H33" s="99">
        <v>34</v>
      </c>
      <c r="I33" s="99">
        <v>19</v>
      </c>
      <c r="J33" s="104"/>
      <c r="K33" s="97">
        <v>97</v>
      </c>
      <c r="L33" s="98">
        <f t="shared" si="1"/>
        <v>204</v>
      </c>
      <c r="M33" s="99">
        <v>55</v>
      </c>
      <c r="N33" s="99">
        <v>149</v>
      </c>
    </row>
    <row r="34" spans="1:14" s="94" customFormat="1" ht="17.100000000000001" customHeight="1" x14ac:dyDescent="0.15">
      <c r="A34" s="102">
        <v>24</v>
      </c>
      <c r="B34" s="98">
        <f t="shared" si="2"/>
        <v>2</v>
      </c>
      <c r="C34" s="99">
        <v>2</v>
      </c>
      <c r="D34" s="99">
        <v>0</v>
      </c>
      <c r="E34" s="104"/>
      <c r="F34" s="97">
        <v>61</v>
      </c>
      <c r="G34" s="98">
        <f t="shared" si="0"/>
        <v>57</v>
      </c>
      <c r="H34" s="99">
        <v>40</v>
      </c>
      <c r="I34" s="99">
        <v>17</v>
      </c>
      <c r="J34" s="104"/>
      <c r="K34" s="97">
        <v>98</v>
      </c>
      <c r="L34" s="98">
        <f t="shared" si="1"/>
        <v>151</v>
      </c>
      <c r="M34" s="99">
        <v>31</v>
      </c>
      <c r="N34" s="99">
        <v>120</v>
      </c>
    </row>
    <row r="35" spans="1:14" s="94" customFormat="1" ht="17.100000000000001" customHeight="1" x14ac:dyDescent="0.15">
      <c r="A35" s="102">
        <v>25</v>
      </c>
      <c r="B35" s="98">
        <f t="shared" si="2"/>
        <v>3</v>
      </c>
      <c r="C35" s="99">
        <v>3</v>
      </c>
      <c r="D35" s="99">
        <v>0</v>
      </c>
      <c r="E35" s="104"/>
      <c r="F35" s="97">
        <v>62</v>
      </c>
      <c r="G35" s="98">
        <f t="shared" si="0"/>
        <v>67</v>
      </c>
      <c r="H35" s="99">
        <v>48</v>
      </c>
      <c r="I35" s="99">
        <v>19</v>
      </c>
      <c r="J35" s="104"/>
      <c r="K35" s="97">
        <v>99</v>
      </c>
      <c r="L35" s="98">
        <f t="shared" si="1"/>
        <v>129</v>
      </c>
      <c r="M35" s="99">
        <v>25</v>
      </c>
      <c r="N35" s="99">
        <v>104</v>
      </c>
    </row>
    <row r="36" spans="1:14" s="94" customFormat="1" ht="17.100000000000001" customHeight="1" x14ac:dyDescent="0.15">
      <c r="A36" s="102">
        <v>26</v>
      </c>
      <c r="B36" s="98">
        <f t="shared" si="2"/>
        <v>5</v>
      </c>
      <c r="C36" s="99">
        <v>4</v>
      </c>
      <c r="D36" s="99">
        <v>1</v>
      </c>
      <c r="E36" s="104"/>
      <c r="F36" s="97">
        <v>63</v>
      </c>
      <c r="G36" s="98">
        <f t="shared" si="0"/>
        <v>61</v>
      </c>
      <c r="H36" s="99">
        <v>44</v>
      </c>
      <c r="I36" s="99">
        <v>17</v>
      </c>
      <c r="J36" s="104"/>
      <c r="K36" s="97">
        <v>100</v>
      </c>
      <c r="L36" s="98">
        <f t="shared" si="1"/>
        <v>119</v>
      </c>
      <c r="M36" s="99">
        <v>15</v>
      </c>
      <c r="N36" s="99">
        <v>104</v>
      </c>
    </row>
    <row r="37" spans="1:14" s="94" customFormat="1" ht="17.100000000000001" customHeight="1" x14ac:dyDescent="0.15">
      <c r="A37" s="102">
        <v>27</v>
      </c>
      <c r="B37" s="98">
        <f t="shared" si="2"/>
        <v>6</v>
      </c>
      <c r="C37" s="99">
        <v>6</v>
      </c>
      <c r="D37" s="99">
        <v>0</v>
      </c>
      <c r="E37" s="104"/>
      <c r="F37" s="97">
        <v>64</v>
      </c>
      <c r="G37" s="98">
        <f t="shared" si="0"/>
        <v>68</v>
      </c>
      <c r="H37" s="99">
        <v>43</v>
      </c>
      <c r="I37" s="99">
        <v>25</v>
      </c>
      <c r="J37" s="104"/>
      <c r="K37" s="97">
        <v>101</v>
      </c>
      <c r="L37" s="98">
        <f t="shared" si="1"/>
        <v>73</v>
      </c>
      <c r="M37" s="99">
        <v>10</v>
      </c>
      <c r="N37" s="99">
        <v>63</v>
      </c>
    </row>
    <row r="38" spans="1:14" s="94" customFormat="1" ht="17.100000000000001" customHeight="1" x14ac:dyDescent="0.15">
      <c r="A38" s="102">
        <v>28</v>
      </c>
      <c r="B38" s="98">
        <f t="shared" si="2"/>
        <v>5</v>
      </c>
      <c r="C38" s="99">
        <v>4</v>
      </c>
      <c r="D38" s="99">
        <v>1</v>
      </c>
      <c r="E38" s="104"/>
      <c r="F38" s="97">
        <v>65</v>
      </c>
      <c r="G38" s="98">
        <f t="shared" si="0"/>
        <v>76</v>
      </c>
      <c r="H38" s="99">
        <v>48</v>
      </c>
      <c r="I38" s="99">
        <v>28</v>
      </c>
      <c r="J38" s="104"/>
      <c r="K38" s="97">
        <v>102</v>
      </c>
      <c r="L38" s="98">
        <f t="shared" si="1"/>
        <v>41</v>
      </c>
      <c r="M38" s="99">
        <v>6</v>
      </c>
      <c r="N38" s="99">
        <v>35</v>
      </c>
    </row>
    <row r="39" spans="1:14" s="94" customFormat="1" ht="17.100000000000001" customHeight="1" x14ac:dyDescent="0.15">
      <c r="A39" s="102">
        <v>29</v>
      </c>
      <c r="B39" s="98">
        <f t="shared" si="2"/>
        <v>5</v>
      </c>
      <c r="C39" s="99">
        <v>4</v>
      </c>
      <c r="D39" s="99">
        <v>1</v>
      </c>
      <c r="E39" s="104"/>
      <c r="F39" s="97">
        <v>66</v>
      </c>
      <c r="G39" s="98">
        <f t="shared" si="0"/>
        <v>83</v>
      </c>
      <c r="H39" s="99">
        <v>53</v>
      </c>
      <c r="I39" s="99">
        <v>30</v>
      </c>
      <c r="J39" s="104"/>
      <c r="K39" s="97">
        <v>103</v>
      </c>
      <c r="L39" s="98">
        <f t="shared" si="1"/>
        <v>26</v>
      </c>
      <c r="M39" s="99">
        <v>4</v>
      </c>
      <c r="N39" s="99">
        <v>22</v>
      </c>
    </row>
    <row r="40" spans="1:14" s="94" customFormat="1" ht="17.100000000000001" customHeight="1" x14ac:dyDescent="0.15">
      <c r="A40" s="102">
        <v>30</v>
      </c>
      <c r="B40" s="98">
        <f t="shared" si="2"/>
        <v>5</v>
      </c>
      <c r="C40" s="99">
        <v>3</v>
      </c>
      <c r="D40" s="99">
        <v>2</v>
      </c>
      <c r="E40" s="104"/>
      <c r="F40" s="97">
        <v>67</v>
      </c>
      <c r="G40" s="98">
        <f t="shared" si="0"/>
        <v>103</v>
      </c>
      <c r="H40" s="99">
        <v>79</v>
      </c>
      <c r="I40" s="99">
        <v>24</v>
      </c>
      <c r="J40" s="104"/>
      <c r="K40" s="97">
        <v>104</v>
      </c>
      <c r="L40" s="98">
        <f t="shared" si="1"/>
        <v>15</v>
      </c>
      <c r="M40" s="99">
        <v>3</v>
      </c>
      <c r="N40" s="99">
        <v>12</v>
      </c>
    </row>
    <row r="41" spans="1:14" s="94" customFormat="1" ht="17.100000000000001" customHeight="1" x14ac:dyDescent="0.15">
      <c r="A41" s="102">
        <v>31</v>
      </c>
      <c r="B41" s="98">
        <f t="shared" si="2"/>
        <v>2</v>
      </c>
      <c r="C41" s="99">
        <v>1</v>
      </c>
      <c r="D41" s="99">
        <v>1</v>
      </c>
      <c r="E41" s="104"/>
      <c r="F41" s="97">
        <v>68</v>
      </c>
      <c r="G41" s="98">
        <f t="shared" si="0"/>
        <v>116</v>
      </c>
      <c r="H41" s="99">
        <v>82</v>
      </c>
      <c r="I41" s="99">
        <v>34</v>
      </c>
      <c r="J41" s="104"/>
      <c r="K41" s="97">
        <v>105</v>
      </c>
      <c r="L41" s="98">
        <f t="shared" si="1"/>
        <v>9</v>
      </c>
      <c r="M41" s="103">
        <v>2</v>
      </c>
      <c r="N41" s="99">
        <v>7</v>
      </c>
    </row>
    <row r="42" spans="1:14" s="94" customFormat="1" ht="17.100000000000001" customHeight="1" x14ac:dyDescent="0.15">
      <c r="A42" s="102">
        <v>32</v>
      </c>
      <c r="B42" s="98">
        <f t="shared" si="2"/>
        <v>8</v>
      </c>
      <c r="C42" s="99">
        <v>4</v>
      </c>
      <c r="D42" s="99">
        <v>4</v>
      </c>
      <c r="E42" s="104"/>
      <c r="F42" s="97">
        <v>69</v>
      </c>
      <c r="G42" s="98">
        <f t="shared" si="0"/>
        <v>134</v>
      </c>
      <c r="H42" s="99">
        <v>91</v>
      </c>
      <c r="I42" s="99">
        <v>43</v>
      </c>
      <c r="J42" s="104"/>
      <c r="K42" s="97">
        <v>106</v>
      </c>
      <c r="L42" s="98">
        <f t="shared" si="1"/>
        <v>5</v>
      </c>
      <c r="M42" s="99">
        <v>1</v>
      </c>
      <c r="N42" s="103">
        <v>4</v>
      </c>
    </row>
    <row r="43" spans="1:14" s="94" customFormat="1" ht="17.100000000000001" customHeight="1" x14ac:dyDescent="0.15">
      <c r="A43" s="102">
        <v>33</v>
      </c>
      <c r="B43" s="98">
        <f t="shared" si="2"/>
        <v>10</v>
      </c>
      <c r="C43" s="99">
        <v>8</v>
      </c>
      <c r="D43" s="99">
        <v>2</v>
      </c>
      <c r="E43" s="104"/>
      <c r="F43" s="97">
        <v>70</v>
      </c>
      <c r="G43" s="98">
        <f t="shared" si="0"/>
        <v>157</v>
      </c>
      <c r="H43" s="99">
        <v>107</v>
      </c>
      <c r="I43" s="99">
        <v>50</v>
      </c>
      <c r="J43" s="104"/>
      <c r="K43" s="106">
        <v>107</v>
      </c>
      <c r="L43" s="98">
        <f t="shared" si="1"/>
        <v>3</v>
      </c>
      <c r="M43" s="99">
        <v>0</v>
      </c>
      <c r="N43" s="99">
        <v>3</v>
      </c>
    </row>
    <row r="44" spans="1:14" s="94" customFormat="1" ht="17.100000000000001" customHeight="1" x14ac:dyDescent="0.15">
      <c r="A44" s="102">
        <v>34</v>
      </c>
      <c r="B44" s="98">
        <f t="shared" si="2"/>
        <v>4</v>
      </c>
      <c r="C44" s="99">
        <v>1</v>
      </c>
      <c r="D44" s="99">
        <v>3</v>
      </c>
      <c r="E44" s="104"/>
      <c r="F44" s="97">
        <v>71</v>
      </c>
      <c r="G44" s="98">
        <f t="shared" si="0"/>
        <v>201</v>
      </c>
      <c r="H44" s="99">
        <v>135</v>
      </c>
      <c r="I44" s="99">
        <v>66</v>
      </c>
      <c r="J44" s="104"/>
      <c r="K44" s="106" t="s">
        <v>56</v>
      </c>
      <c r="L44" s="98">
        <f t="shared" si="1"/>
        <v>3</v>
      </c>
      <c r="M44" s="99">
        <v>1</v>
      </c>
      <c r="N44" s="99">
        <v>2</v>
      </c>
    </row>
    <row r="45" spans="1:14" s="8" customFormat="1" ht="4.5" customHeight="1" x14ac:dyDescent="0.15">
      <c r="A45" s="107"/>
      <c r="B45" s="41"/>
      <c r="C45" s="108"/>
      <c r="D45" s="108"/>
      <c r="E45" s="109"/>
      <c r="F45" s="108"/>
      <c r="G45" s="108"/>
      <c r="H45" s="108"/>
      <c r="I45" s="108"/>
      <c r="J45" s="109"/>
      <c r="K45" s="110"/>
      <c r="L45" s="107"/>
      <c r="M45" s="107"/>
      <c r="N45" s="107" t="s">
        <v>57</v>
      </c>
    </row>
    <row r="46" spans="1:14" x14ac:dyDescent="0.15">
      <c r="H46" s="111"/>
      <c r="I46" s="112"/>
    </row>
  </sheetData>
  <phoneticPr fontId="3"/>
  <pageMargins left="0.78740157480314965" right="0.78740157480314965" top="0.51181102362204722" bottom="0.98425196850393704" header="0.51181102362204722" footer="0.51181102362204722"/>
  <pageSetup paperSize="9" scale="92" firstPageNumber="29" orientation="portrait" blackAndWhite="1" useFirstPageNumber="1" r:id="rId1"/>
  <headerFooter scaleWithDoc="0"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106"/>
  <sheetViews>
    <sheetView view="pageBreakPreview" zoomScale="130" zoomScaleNormal="112" zoomScaleSheetLayoutView="130" workbookViewId="0">
      <pane xSplit="2" ySplit="7" topLeftCell="D59" activePane="bottomRight" state="frozen"/>
      <selection activeCell="B45" sqref="B45:C45"/>
      <selection pane="topRight" activeCell="B45" sqref="B45:C45"/>
      <selection pane="bottomLeft" activeCell="B45" sqref="B45:C45"/>
      <selection pane="bottomRight" activeCell="B45" sqref="B45:C45"/>
    </sheetView>
  </sheetViews>
  <sheetFormatPr defaultRowHeight="13.5" x14ac:dyDescent="0.15"/>
  <cols>
    <col min="1" max="1" width="5.125" style="2" customWidth="1"/>
    <col min="2" max="2" width="5.125" style="1" customWidth="1"/>
    <col min="3" max="3" width="13.625" style="2" customWidth="1"/>
    <col min="4" max="4" width="4.625" style="1" customWidth="1"/>
    <col min="5" max="5" width="13.625" style="2" customWidth="1"/>
    <col min="6" max="6" width="4.625" style="1" customWidth="1"/>
    <col min="7" max="7" width="13.625" style="2" customWidth="1"/>
    <col min="8" max="8" width="4.625" style="1" customWidth="1"/>
    <col min="9" max="9" width="13.625" style="2" customWidth="1"/>
    <col min="10" max="10" width="4.625" style="1" customWidth="1"/>
    <col min="11" max="11" width="13.625" style="1" customWidth="1"/>
    <col min="12" max="12" width="4.625" style="1" customWidth="1"/>
    <col min="13" max="13" width="16.625" style="1" customWidth="1"/>
    <col min="14" max="14" width="4.875" style="1" customWidth="1"/>
    <col min="15" max="15" width="16.625" style="2" customWidth="1"/>
    <col min="16" max="16" width="4.625" style="1" customWidth="1"/>
    <col min="17" max="17" width="16.625" style="2" customWidth="1"/>
    <col min="18" max="18" width="4.625" style="1" customWidth="1"/>
    <col min="19" max="19" width="16.625" style="2" customWidth="1"/>
    <col min="20" max="20" width="4.625" style="1" customWidth="1"/>
    <col min="21" max="21" width="16.625" style="2" customWidth="1"/>
    <col min="22" max="22" width="4.625" style="1" customWidth="1"/>
    <col min="23" max="16384" width="9" style="2"/>
  </cols>
  <sheetData>
    <row r="1" spans="1:22" ht="11.25" customHeight="1" x14ac:dyDescent="0.15">
      <c r="A1" s="46" t="s">
        <v>0</v>
      </c>
      <c r="V1" s="3" t="s">
        <v>0</v>
      </c>
    </row>
    <row r="2" spans="1:22" ht="36.75" hidden="1" customHeight="1" x14ac:dyDescent="0.15"/>
    <row r="3" spans="1:22" ht="17.25" customHeight="1" x14ac:dyDescent="0.15">
      <c r="A3" s="6" t="s">
        <v>58</v>
      </c>
    </row>
    <row r="4" spans="1:22" ht="5.0999999999999996" customHeight="1" thickBot="1" x14ac:dyDescent="0.2"/>
    <row r="5" spans="1:22" s="118" customFormat="1" ht="15" customHeight="1" thickTop="1" x14ac:dyDescent="0.15">
      <c r="A5" s="113" t="s">
        <v>59</v>
      </c>
      <c r="B5" s="114"/>
      <c r="C5" s="115" t="s">
        <v>60</v>
      </c>
      <c r="D5" s="116"/>
      <c r="E5" s="115" t="s">
        <v>61</v>
      </c>
      <c r="F5" s="116"/>
      <c r="G5" s="115" t="s">
        <v>62</v>
      </c>
      <c r="H5" s="116"/>
      <c r="I5" s="115" t="s">
        <v>63</v>
      </c>
      <c r="J5" s="116"/>
      <c r="K5" s="115" t="s">
        <v>64</v>
      </c>
      <c r="L5" s="117"/>
      <c r="M5" s="117" t="s">
        <v>65</v>
      </c>
      <c r="N5" s="116"/>
      <c r="O5" s="115" t="s">
        <v>66</v>
      </c>
      <c r="P5" s="116"/>
      <c r="Q5" s="115" t="s">
        <v>67</v>
      </c>
      <c r="R5" s="116"/>
      <c r="S5" s="115" t="s">
        <v>68</v>
      </c>
      <c r="T5" s="116"/>
      <c r="U5" s="115" t="s">
        <v>69</v>
      </c>
      <c r="V5" s="117"/>
    </row>
    <row r="6" spans="1:22" s="124" customFormat="1" ht="15" customHeight="1" x14ac:dyDescent="0.15">
      <c r="A6" s="119"/>
      <c r="B6" s="120"/>
      <c r="C6" s="121" t="s">
        <v>70</v>
      </c>
      <c r="D6" s="122" t="s">
        <v>71</v>
      </c>
      <c r="E6" s="121" t="s">
        <v>70</v>
      </c>
      <c r="F6" s="122" t="s">
        <v>71</v>
      </c>
      <c r="G6" s="121" t="s">
        <v>70</v>
      </c>
      <c r="H6" s="122" t="s">
        <v>71</v>
      </c>
      <c r="I6" s="121" t="s">
        <v>70</v>
      </c>
      <c r="J6" s="122" t="s">
        <v>71</v>
      </c>
      <c r="K6" s="89" t="s">
        <v>70</v>
      </c>
      <c r="L6" s="123" t="s">
        <v>71</v>
      </c>
      <c r="M6" s="89" t="s">
        <v>70</v>
      </c>
      <c r="N6" s="122" t="s">
        <v>71</v>
      </c>
      <c r="O6" s="89" t="s">
        <v>70</v>
      </c>
      <c r="P6" s="122" t="s">
        <v>71</v>
      </c>
      <c r="Q6" s="89" t="s">
        <v>70</v>
      </c>
      <c r="R6" s="122" t="s">
        <v>71</v>
      </c>
      <c r="S6" s="89" t="s">
        <v>70</v>
      </c>
      <c r="T6" s="122" t="s">
        <v>71</v>
      </c>
      <c r="U6" s="89" t="s">
        <v>70</v>
      </c>
      <c r="V6" s="123" t="s">
        <v>71</v>
      </c>
    </row>
    <row r="7" spans="1:22" s="8" customFormat="1" ht="3.95" customHeight="1" x14ac:dyDescent="0.15">
      <c r="A7" s="125"/>
      <c r="B7" s="126"/>
      <c r="C7" s="127"/>
      <c r="D7" s="126"/>
      <c r="E7" s="127"/>
      <c r="F7" s="124"/>
      <c r="G7" s="127"/>
      <c r="H7" s="39"/>
      <c r="I7" s="62"/>
      <c r="J7" s="126"/>
      <c r="K7" s="9"/>
      <c r="L7" s="9"/>
      <c r="M7" s="9"/>
      <c r="N7" s="125"/>
      <c r="O7" s="128"/>
      <c r="P7" s="125"/>
      <c r="Q7" s="128"/>
      <c r="R7" s="125"/>
      <c r="S7" s="128"/>
      <c r="T7" s="125"/>
      <c r="V7" s="9"/>
    </row>
    <row r="8" spans="1:22" s="8" customFormat="1" ht="9.6" customHeight="1" x14ac:dyDescent="0.15">
      <c r="A8" s="129">
        <v>1920</v>
      </c>
      <c r="B8" s="130" t="s">
        <v>72</v>
      </c>
      <c r="C8" s="131" t="s">
        <v>73</v>
      </c>
      <c r="D8" s="132">
        <v>408</v>
      </c>
      <c r="E8" s="131" t="s">
        <v>74</v>
      </c>
      <c r="F8" s="133">
        <v>254.2</v>
      </c>
      <c r="G8" s="131" t="s">
        <v>75</v>
      </c>
      <c r="H8" s="134">
        <v>223.7</v>
      </c>
      <c r="I8" s="131" t="s">
        <v>76</v>
      </c>
      <c r="J8" s="134">
        <v>193.7</v>
      </c>
      <c r="K8" s="135" t="s">
        <v>77</v>
      </c>
      <c r="L8" s="133">
        <v>157.6</v>
      </c>
      <c r="M8" s="136"/>
      <c r="N8" s="137"/>
      <c r="O8" s="138"/>
      <c r="P8" s="137"/>
      <c r="Q8" s="138"/>
      <c r="R8" s="137"/>
      <c r="S8" s="138"/>
      <c r="T8" s="137"/>
      <c r="U8" s="139"/>
      <c r="V8" s="140"/>
    </row>
    <row r="9" spans="1:22" s="8" customFormat="1" ht="9.6" customHeight="1" x14ac:dyDescent="0.15">
      <c r="A9" s="129">
        <v>25</v>
      </c>
      <c r="B9" s="141" t="s">
        <v>78</v>
      </c>
      <c r="C9" s="131" t="s">
        <v>73</v>
      </c>
      <c r="D9" s="132">
        <v>275.60000000000002</v>
      </c>
      <c r="E9" s="131" t="s">
        <v>74</v>
      </c>
      <c r="F9" s="133">
        <v>238.2</v>
      </c>
      <c r="G9" s="131" t="s">
        <v>75</v>
      </c>
      <c r="H9" s="134">
        <v>194.1</v>
      </c>
      <c r="I9" s="131" t="s">
        <v>77</v>
      </c>
      <c r="J9" s="134">
        <v>161.19999999999999</v>
      </c>
      <c r="K9" s="142" t="s">
        <v>79</v>
      </c>
      <c r="L9" s="133">
        <v>117.3</v>
      </c>
      <c r="M9" s="136"/>
      <c r="N9" s="137"/>
      <c r="O9" s="138"/>
      <c r="P9" s="137"/>
      <c r="Q9" s="138"/>
      <c r="R9" s="137"/>
      <c r="S9" s="138"/>
      <c r="T9" s="137"/>
      <c r="U9" s="139"/>
      <c r="V9" s="140"/>
    </row>
    <row r="10" spans="1:22" s="8" customFormat="1" ht="9.6" customHeight="1" x14ac:dyDescent="0.15">
      <c r="A10" s="129"/>
      <c r="B10" s="141"/>
      <c r="C10" s="131"/>
      <c r="D10" s="132"/>
      <c r="E10" s="131"/>
      <c r="F10" s="133"/>
      <c r="G10" s="131"/>
      <c r="H10" s="134"/>
      <c r="I10" s="131"/>
      <c r="J10" s="134"/>
      <c r="K10" s="136"/>
      <c r="L10" s="133"/>
      <c r="M10" s="136"/>
      <c r="N10" s="137"/>
      <c r="O10" s="138"/>
      <c r="P10" s="137"/>
      <c r="Q10" s="138"/>
      <c r="R10" s="137"/>
      <c r="S10" s="138"/>
      <c r="T10" s="137"/>
      <c r="U10" s="139"/>
      <c r="V10" s="140"/>
    </row>
    <row r="11" spans="1:22" s="8" customFormat="1" ht="9.6" customHeight="1" x14ac:dyDescent="0.15">
      <c r="A11" s="129">
        <v>30</v>
      </c>
      <c r="B11" s="141" t="s">
        <v>80</v>
      </c>
      <c r="C11" s="131" t="s">
        <v>74</v>
      </c>
      <c r="D11" s="132">
        <v>221.4</v>
      </c>
      <c r="E11" s="131" t="s">
        <v>73</v>
      </c>
      <c r="F11" s="133">
        <v>200.1</v>
      </c>
      <c r="G11" s="131" t="s">
        <v>75</v>
      </c>
      <c r="H11" s="134">
        <v>185.6</v>
      </c>
      <c r="I11" s="131" t="s">
        <v>77</v>
      </c>
      <c r="J11" s="134">
        <v>162.80000000000001</v>
      </c>
      <c r="K11" s="142" t="s">
        <v>79</v>
      </c>
      <c r="L11" s="133">
        <v>118.8</v>
      </c>
      <c r="M11" s="136"/>
      <c r="N11" s="137"/>
      <c r="O11" s="138"/>
      <c r="P11" s="137"/>
      <c r="Q11" s="138"/>
      <c r="R11" s="137"/>
      <c r="S11" s="138"/>
      <c r="T11" s="137"/>
      <c r="U11" s="139"/>
      <c r="V11" s="140"/>
    </row>
    <row r="12" spans="1:22" s="8" customFormat="1" ht="9.6" customHeight="1" x14ac:dyDescent="0.15">
      <c r="A12" s="129">
        <v>35</v>
      </c>
      <c r="B12" s="141" t="s">
        <v>81</v>
      </c>
      <c r="C12" s="131" t="s">
        <v>75</v>
      </c>
      <c r="D12" s="132">
        <v>190.8</v>
      </c>
      <c r="E12" s="131" t="s">
        <v>73</v>
      </c>
      <c r="F12" s="133">
        <v>186.7</v>
      </c>
      <c r="G12" s="131" t="s">
        <v>74</v>
      </c>
      <c r="H12" s="134">
        <v>173.2</v>
      </c>
      <c r="I12" s="131" t="s">
        <v>77</v>
      </c>
      <c r="J12" s="134">
        <v>165.4</v>
      </c>
      <c r="K12" s="142" t="s">
        <v>79</v>
      </c>
      <c r="L12" s="133">
        <v>114</v>
      </c>
      <c r="M12" s="136"/>
      <c r="N12" s="137"/>
      <c r="O12" s="138"/>
      <c r="P12" s="137"/>
      <c r="Q12" s="138"/>
      <c r="R12" s="137"/>
      <c r="S12" s="138"/>
      <c r="T12" s="137"/>
      <c r="U12" s="139"/>
      <c r="V12" s="140"/>
    </row>
    <row r="13" spans="1:22" s="8" customFormat="1" ht="9.6" customHeight="1" x14ac:dyDescent="0.15">
      <c r="A13" s="129">
        <v>40</v>
      </c>
      <c r="B13" s="141" t="s">
        <v>82</v>
      </c>
      <c r="C13" s="131" t="s">
        <v>75</v>
      </c>
      <c r="D13" s="132">
        <v>212.9</v>
      </c>
      <c r="E13" s="131" t="s">
        <v>73</v>
      </c>
      <c r="F13" s="133">
        <v>185.8</v>
      </c>
      <c r="G13" s="131" t="s">
        <v>77</v>
      </c>
      <c r="H13" s="134">
        <v>177.7</v>
      </c>
      <c r="I13" s="131" t="s">
        <v>74</v>
      </c>
      <c r="J13" s="134">
        <v>159.19999999999999</v>
      </c>
      <c r="K13" s="142" t="s">
        <v>79</v>
      </c>
      <c r="L13" s="133">
        <v>124.5</v>
      </c>
      <c r="M13" s="136"/>
      <c r="N13" s="137"/>
      <c r="O13" s="138"/>
      <c r="P13" s="137"/>
      <c r="Q13" s="138"/>
      <c r="R13" s="137"/>
      <c r="S13" s="138"/>
      <c r="T13" s="137"/>
      <c r="U13" s="139"/>
      <c r="V13" s="140"/>
    </row>
    <row r="14" spans="1:22" s="8" customFormat="1" ht="9.6" customHeight="1" x14ac:dyDescent="0.15">
      <c r="A14" s="129">
        <v>49</v>
      </c>
      <c r="B14" s="141" t="s">
        <v>83</v>
      </c>
      <c r="C14" s="131" t="s">
        <v>75</v>
      </c>
      <c r="D14" s="132">
        <v>168.9</v>
      </c>
      <c r="E14" s="131" t="s">
        <v>77</v>
      </c>
      <c r="F14" s="133">
        <v>122.6</v>
      </c>
      <c r="G14" s="131" t="s">
        <v>73</v>
      </c>
      <c r="H14" s="134">
        <v>100</v>
      </c>
      <c r="I14" s="131" t="s">
        <v>74</v>
      </c>
      <c r="J14" s="134">
        <v>92.6</v>
      </c>
      <c r="K14" s="142" t="s">
        <v>79</v>
      </c>
      <c r="L14" s="133">
        <v>80.2</v>
      </c>
      <c r="M14" s="136"/>
      <c r="N14" s="137"/>
      <c r="O14" s="138"/>
      <c r="P14" s="137"/>
      <c r="Q14" s="138"/>
      <c r="R14" s="137"/>
      <c r="S14" s="138"/>
      <c r="T14" s="137"/>
      <c r="U14" s="139"/>
      <c r="V14" s="140"/>
    </row>
    <row r="15" spans="1:22" s="8" customFormat="1" ht="9.6" customHeight="1" x14ac:dyDescent="0.15">
      <c r="A15" s="129">
        <v>50</v>
      </c>
      <c r="B15" s="141" t="s">
        <v>84</v>
      </c>
      <c r="C15" s="131" t="s">
        <v>75</v>
      </c>
      <c r="D15" s="132">
        <v>146.4</v>
      </c>
      <c r="E15" s="131" t="s">
        <v>77</v>
      </c>
      <c r="F15" s="133">
        <v>127.1</v>
      </c>
      <c r="G15" s="131" t="s">
        <v>73</v>
      </c>
      <c r="H15" s="134">
        <v>93.2</v>
      </c>
      <c r="I15" s="131" t="s">
        <v>74</v>
      </c>
      <c r="J15" s="134">
        <v>82.4</v>
      </c>
      <c r="K15" s="142" t="s">
        <v>85</v>
      </c>
      <c r="L15" s="133">
        <v>77.400000000000006</v>
      </c>
      <c r="M15" s="142" t="s">
        <v>79</v>
      </c>
      <c r="N15" s="134">
        <v>70.2</v>
      </c>
      <c r="O15" s="142" t="s">
        <v>86</v>
      </c>
      <c r="P15" s="143">
        <v>64.2</v>
      </c>
      <c r="Q15" s="131" t="s">
        <v>87</v>
      </c>
      <c r="R15" s="143">
        <v>62.2</v>
      </c>
      <c r="S15" s="142" t="s">
        <v>88</v>
      </c>
      <c r="T15" s="143">
        <v>39.5</v>
      </c>
      <c r="U15" s="144" t="s">
        <v>89</v>
      </c>
      <c r="V15" s="145">
        <v>32.4</v>
      </c>
    </row>
    <row r="16" spans="1:22" s="8" customFormat="1" ht="9.6" customHeight="1" x14ac:dyDescent="0.15">
      <c r="A16" s="129"/>
      <c r="B16" s="141"/>
      <c r="C16" s="131"/>
      <c r="D16" s="132"/>
      <c r="E16" s="131"/>
      <c r="F16" s="133"/>
      <c r="G16" s="131"/>
      <c r="H16" s="134"/>
      <c r="I16" s="131"/>
      <c r="J16" s="134"/>
      <c r="K16" s="136"/>
      <c r="L16" s="133"/>
      <c r="M16" s="136"/>
      <c r="N16" s="134"/>
      <c r="O16" s="138"/>
      <c r="P16" s="143"/>
      <c r="Q16" s="138"/>
      <c r="R16" s="143"/>
      <c r="S16" s="138"/>
      <c r="T16" s="143"/>
      <c r="U16" s="139"/>
      <c r="V16" s="145"/>
    </row>
    <row r="17" spans="1:22" s="8" customFormat="1" ht="9.6" customHeight="1" x14ac:dyDescent="0.15">
      <c r="A17" s="129">
        <v>51</v>
      </c>
      <c r="B17" s="141" t="s">
        <v>90</v>
      </c>
      <c r="C17" s="131" t="s">
        <v>77</v>
      </c>
      <c r="D17" s="132">
        <v>125.2</v>
      </c>
      <c r="E17" s="131" t="s">
        <v>75</v>
      </c>
      <c r="F17" s="133">
        <v>110.3</v>
      </c>
      <c r="G17" s="131" t="s">
        <v>73</v>
      </c>
      <c r="H17" s="134">
        <v>82.2</v>
      </c>
      <c r="I17" s="146" t="s">
        <v>85</v>
      </c>
      <c r="J17" s="134">
        <v>78.5</v>
      </c>
      <c r="K17" s="142" t="s">
        <v>79</v>
      </c>
      <c r="L17" s="133">
        <v>70.7</v>
      </c>
      <c r="M17" s="135" t="s">
        <v>74</v>
      </c>
      <c r="N17" s="134">
        <v>67.7</v>
      </c>
      <c r="O17" s="142" t="s">
        <v>86</v>
      </c>
      <c r="P17" s="143">
        <v>63.6</v>
      </c>
      <c r="Q17" s="131" t="s">
        <v>87</v>
      </c>
      <c r="R17" s="143">
        <v>56</v>
      </c>
      <c r="S17" s="142" t="s">
        <v>88</v>
      </c>
      <c r="T17" s="143">
        <v>37.799999999999997</v>
      </c>
      <c r="U17" s="144" t="s">
        <v>89</v>
      </c>
      <c r="V17" s="145">
        <v>29.9</v>
      </c>
    </row>
    <row r="18" spans="1:22" s="8" customFormat="1" ht="9.6" customHeight="1" x14ac:dyDescent="0.15">
      <c r="A18" s="129">
        <v>52</v>
      </c>
      <c r="B18" s="141" t="s">
        <v>91</v>
      </c>
      <c r="C18" s="131" t="s">
        <v>77</v>
      </c>
      <c r="D18" s="147">
        <v>128.5</v>
      </c>
      <c r="E18" s="131" t="s">
        <v>75</v>
      </c>
      <c r="F18" s="148">
        <v>82.2</v>
      </c>
      <c r="G18" s="146" t="s">
        <v>85</v>
      </c>
      <c r="H18" s="149">
        <v>80.900000000000006</v>
      </c>
      <c r="I18" s="146" t="s">
        <v>79</v>
      </c>
      <c r="J18" s="149">
        <v>69.3</v>
      </c>
      <c r="K18" s="135" t="s">
        <v>73</v>
      </c>
      <c r="L18" s="133">
        <v>67.099999999999994</v>
      </c>
      <c r="M18" s="142" t="s">
        <v>86</v>
      </c>
      <c r="N18" s="134">
        <v>61.3</v>
      </c>
      <c r="O18" s="135" t="s">
        <v>74</v>
      </c>
      <c r="P18" s="143">
        <v>53.1</v>
      </c>
      <c r="Q18" s="131" t="s">
        <v>87</v>
      </c>
      <c r="R18" s="143">
        <v>47.3</v>
      </c>
      <c r="S18" s="142" t="s">
        <v>88</v>
      </c>
      <c r="T18" s="143">
        <v>36.4</v>
      </c>
      <c r="U18" s="144" t="s">
        <v>89</v>
      </c>
      <c r="V18" s="145">
        <v>25.8</v>
      </c>
    </row>
    <row r="19" spans="1:22" s="8" customFormat="1" ht="9.6" customHeight="1" x14ac:dyDescent="0.15">
      <c r="A19" s="129">
        <v>53</v>
      </c>
      <c r="B19" s="141" t="s">
        <v>92</v>
      </c>
      <c r="C19" s="131" t="s">
        <v>77</v>
      </c>
      <c r="D19" s="147">
        <v>133.69999999999999</v>
      </c>
      <c r="E19" s="146" t="s">
        <v>85</v>
      </c>
      <c r="F19" s="148">
        <v>82.2</v>
      </c>
      <c r="G19" s="146" t="s">
        <v>79</v>
      </c>
      <c r="H19" s="149">
        <v>77.599999999999994</v>
      </c>
      <c r="I19" s="131" t="s">
        <v>73</v>
      </c>
      <c r="J19" s="149">
        <v>71.3</v>
      </c>
      <c r="K19" s="135" t="s">
        <v>75</v>
      </c>
      <c r="L19" s="133">
        <v>66.5</v>
      </c>
      <c r="M19" s="142" t="s">
        <v>86</v>
      </c>
      <c r="N19" s="134">
        <v>64.900000000000006</v>
      </c>
      <c r="O19" s="135" t="s">
        <v>74</v>
      </c>
      <c r="P19" s="143">
        <v>46.1</v>
      </c>
      <c r="Q19" s="131" t="s">
        <v>87</v>
      </c>
      <c r="R19" s="143">
        <v>42.1</v>
      </c>
      <c r="S19" s="142" t="s">
        <v>88</v>
      </c>
      <c r="T19" s="143">
        <v>39.299999999999997</v>
      </c>
      <c r="U19" s="144" t="s">
        <v>89</v>
      </c>
      <c r="V19" s="145">
        <v>23.2</v>
      </c>
    </row>
    <row r="20" spans="1:22" s="8" customFormat="1" ht="9.6" customHeight="1" x14ac:dyDescent="0.15">
      <c r="A20" s="129">
        <v>54</v>
      </c>
      <c r="B20" s="141" t="s">
        <v>93</v>
      </c>
      <c r="C20" s="131" t="s">
        <v>77</v>
      </c>
      <c r="D20" s="147">
        <v>132.4</v>
      </c>
      <c r="E20" s="146" t="s">
        <v>85</v>
      </c>
      <c r="F20" s="148">
        <v>85.3</v>
      </c>
      <c r="G20" s="146" t="s">
        <v>79</v>
      </c>
      <c r="H20" s="149">
        <v>69.5</v>
      </c>
      <c r="I20" s="131" t="s">
        <v>75</v>
      </c>
      <c r="J20" s="149">
        <v>62.4</v>
      </c>
      <c r="K20" s="142" t="s">
        <v>86</v>
      </c>
      <c r="L20" s="133">
        <v>60.2</v>
      </c>
      <c r="M20" s="135" t="s">
        <v>73</v>
      </c>
      <c r="N20" s="134">
        <v>54.7</v>
      </c>
      <c r="O20" s="142" t="s">
        <v>88</v>
      </c>
      <c r="P20" s="143">
        <v>39.4</v>
      </c>
      <c r="Q20" s="135" t="s">
        <v>74</v>
      </c>
      <c r="R20" s="143">
        <v>39</v>
      </c>
      <c r="S20" s="131" t="s">
        <v>87</v>
      </c>
      <c r="T20" s="143">
        <v>36.200000000000003</v>
      </c>
      <c r="U20" s="135" t="s">
        <v>94</v>
      </c>
      <c r="V20" s="145">
        <v>23.4</v>
      </c>
    </row>
    <row r="21" spans="1:22" s="8" customFormat="1" ht="9.6" customHeight="1" x14ac:dyDescent="0.15">
      <c r="A21" s="129">
        <v>55</v>
      </c>
      <c r="B21" s="141" t="s">
        <v>95</v>
      </c>
      <c r="C21" s="131" t="s">
        <v>77</v>
      </c>
      <c r="D21" s="147">
        <v>136.1</v>
      </c>
      <c r="E21" s="146" t="s">
        <v>85</v>
      </c>
      <c r="F21" s="148">
        <v>87.1</v>
      </c>
      <c r="G21" s="146" t="s">
        <v>79</v>
      </c>
      <c r="H21" s="149">
        <v>67.099999999999994</v>
      </c>
      <c r="I21" s="146" t="s">
        <v>86</v>
      </c>
      <c r="J21" s="149">
        <v>60.9</v>
      </c>
      <c r="K21" s="135" t="s">
        <v>75</v>
      </c>
      <c r="L21" s="133">
        <v>52.3</v>
      </c>
      <c r="M21" s="135" t="s">
        <v>73</v>
      </c>
      <c r="N21" s="134">
        <v>48.3</v>
      </c>
      <c r="O21" s="142" t="s">
        <v>88</v>
      </c>
      <c r="P21" s="143">
        <v>37.299999999999997</v>
      </c>
      <c r="Q21" s="135" t="s">
        <v>74</v>
      </c>
      <c r="R21" s="143">
        <v>31.7</v>
      </c>
      <c r="S21" s="131" t="s">
        <v>87</v>
      </c>
      <c r="T21" s="143">
        <v>31.4</v>
      </c>
      <c r="U21" s="135" t="s">
        <v>94</v>
      </c>
      <c r="V21" s="145">
        <v>25.2</v>
      </c>
    </row>
    <row r="22" spans="1:22" s="8" customFormat="1" ht="9.6" customHeight="1" x14ac:dyDescent="0.15">
      <c r="A22" s="129"/>
      <c r="B22" s="150"/>
      <c r="C22" s="151"/>
      <c r="D22" s="147"/>
      <c r="E22" s="151"/>
      <c r="F22" s="148"/>
      <c r="G22" s="151"/>
      <c r="H22" s="149"/>
      <c r="I22" s="151"/>
      <c r="J22" s="149"/>
      <c r="K22" s="136"/>
      <c r="L22" s="133"/>
      <c r="M22" s="136"/>
      <c r="N22" s="134"/>
      <c r="O22" s="138"/>
      <c r="P22" s="143"/>
      <c r="Q22" s="138"/>
      <c r="R22" s="143"/>
      <c r="S22" s="152"/>
      <c r="T22" s="143"/>
      <c r="U22" s="139"/>
      <c r="V22" s="145"/>
    </row>
    <row r="23" spans="1:22" s="8" customFormat="1" ht="9.6" customHeight="1" x14ac:dyDescent="0.15">
      <c r="A23" s="129">
        <v>56</v>
      </c>
      <c r="B23" s="141" t="s">
        <v>96</v>
      </c>
      <c r="C23" s="131" t="s">
        <v>77</v>
      </c>
      <c r="D23" s="147">
        <v>148.4</v>
      </c>
      <c r="E23" s="146" t="s">
        <v>85</v>
      </c>
      <c r="F23" s="148">
        <v>90.7</v>
      </c>
      <c r="G23" s="146" t="s">
        <v>79</v>
      </c>
      <c r="H23" s="149">
        <v>75.8</v>
      </c>
      <c r="I23" s="146" t="s">
        <v>86</v>
      </c>
      <c r="J23" s="149">
        <v>66</v>
      </c>
      <c r="K23" s="135" t="s">
        <v>75</v>
      </c>
      <c r="L23" s="133">
        <v>48.6</v>
      </c>
      <c r="M23" s="135" t="s">
        <v>73</v>
      </c>
      <c r="N23" s="134">
        <v>48.4</v>
      </c>
      <c r="O23" s="142" t="s">
        <v>88</v>
      </c>
      <c r="P23" s="143">
        <v>36.799999999999997</v>
      </c>
      <c r="Q23" s="131" t="s">
        <v>87</v>
      </c>
      <c r="R23" s="143">
        <v>30.5</v>
      </c>
      <c r="S23" s="135" t="s">
        <v>74</v>
      </c>
      <c r="T23" s="143">
        <v>30</v>
      </c>
      <c r="U23" s="135" t="s">
        <v>94</v>
      </c>
      <c r="V23" s="145">
        <v>24.5</v>
      </c>
    </row>
    <row r="24" spans="1:22" s="8" customFormat="1" ht="9.6" customHeight="1" x14ac:dyDescent="0.15">
      <c r="A24" s="129">
        <v>57</v>
      </c>
      <c r="B24" s="141" t="s">
        <v>97</v>
      </c>
      <c r="C24" s="131" t="s">
        <v>77</v>
      </c>
      <c r="D24" s="147">
        <v>151.69999999999999</v>
      </c>
      <c r="E24" s="146" t="s">
        <v>85</v>
      </c>
      <c r="F24" s="148">
        <v>91.3</v>
      </c>
      <c r="G24" s="146" t="s">
        <v>79</v>
      </c>
      <c r="H24" s="149">
        <v>80.5</v>
      </c>
      <c r="I24" s="146" t="s">
        <v>86</v>
      </c>
      <c r="J24" s="149">
        <v>73.099999999999994</v>
      </c>
      <c r="K24" s="135" t="s">
        <v>73</v>
      </c>
      <c r="L24" s="133">
        <v>59.2</v>
      </c>
      <c r="M24" s="135" t="s">
        <v>75</v>
      </c>
      <c r="N24" s="134">
        <v>46.9</v>
      </c>
      <c r="O24" s="142" t="s">
        <v>88</v>
      </c>
      <c r="P24" s="143">
        <v>37.9</v>
      </c>
      <c r="Q24" s="131" t="s">
        <v>87</v>
      </c>
      <c r="R24" s="143">
        <v>26.4</v>
      </c>
      <c r="S24" s="135" t="s">
        <v>74</v>
      </c>
      <c r="T24" s="143">
        <v>25.7</v>
      </c>
      <c r="U24" s="135" t="s">
        <v>94</v>
      </c>
      <c r="V24" s="145">
        <v>24.3</v>
      </c>
    </row>
    <row r="25" spans="1:22" s="8" customFormat="1" ht="9.6" customHeight="1" x14ac:dyDescent="0.15">
      <c r="A25" s="129">
        <v>58</v>
      </c>
      <c r="B25" s="141" t="s">
        <v>98</v>
      </c>
      <c r="C25" s="131" t="s">
        <v>77</v>
      </c>
      <c r="D25" s="147">
        <v>148.6</v>
      </c>
      <c r="E25" s="146" t="s">
        <v>85</v>
      </c>
      <c r="F25" s="148">
        <v>95.5</v>
      </c>
      <c r="G25" s="146" t="s">
        <v>86</v>
      </c>
      <c r="H25" s="149">
        <v>64.8</v>
      </c>
      <c r="I25" s="146" t="s">
        <v>79</v>
      </c>
      <c r="J25" s="149">
        <v>55.5</v>
      </c>
      <c r="K25" s="135" t="s">
        <v>73</v>
      </c>
      <c r="L25" s="133">
        <v>47.6</v>
      </c>
      <c r="M25" s="135" t="s">
        <v>75</v>
      </c>
      <c r="N25" s="134">
        <v>39.4</v>
      </c>
      <c r="O25" s="142" t="s">
        <v>88</v>
      </c>
      <c r="P25" s="143">
        <v>38.9</v>
      </c>
      <c r="Q25" s="135" t="s">
        <v>94</v>
      </c>
      <c r="R25" s="143">
        <v>25.7</v>
      </c>
      <c r="S25" s="135" t="s">
        <v>74</v>
      </c>
      <c r="T25" s="143">
        <v>25.1</v>
      </c>
      <c r="U25" s="131" t="s">
        <v>87</v>
      </c>
      <c r="V25" s="145">
        <v>23.4</v>
      </c>
    </row>
    <row r="26" spans="1:22" s="8" customFormat="1" ht="9.6" customHeight="1" x14ac:dyDescent="0.15">
      <c r="A26" s="129">
        <v>59</v>
      </c>
      <c r="B26" s="141" t="s">
        <v>99</v>
      </c>
      <c r="C26" s="131" t="s">
        <v>77</v>
      </c>
      <c r="D26" s="147">
        <v>153.69999999999999</v>
      </c>
      <c r="E26" s="146" t="s">
        <v>85</v>
      </c>
      <c r="F26" s="148">
        <v>98.2</v>
      </c>
      <c r="G26" s="146" t="s">
        <v>86</v>
      </c>
      <c r="H26" s="149">
        <v>67.7</v>
      </c>
      <c r="I26" s="146" t="s">
        <v>79</v>
      </c>
      <c r="J26" s="149">
        <v>56.7</v>
      </c>
      <c r="K26" s="135" t="s">
        <v>73</v>
      </c>
      <c r="L26" s="133">
        <v>45.2</v>
      </c>
      <c r="M26" s="142" t="s">
        <v>88</v>
      </c>
      <c r="N26" s="134">
        <v>44.8</v>
      </c>
      <c r="O26" s="135" t="s">
        <v>75</v>
      </c>
      <c r="P26" s="143">
        <v>35.5</v>
      </c>
      <c r="Q26" s="135" t="s">
        <v>74</v>
      </c>
      <c r="R26" s="143">
        <v>23.3</v>
      </c>
      <c r="S26" s="135" t="s">
        <v>94</v>
      </c>
      <c r="T26" s="143">
        <v>22.7</v>
      </c>
      <c r="U26" s="131" t="s">
        <v>87</v>
      </c>
      <c r="V26" s="145">
        <v>21</v>
      </c>
    </row>
    <row r="27" spans="1:22" s="8" customFormat="1" ht="9.6" customHeight="1" x14ac:dyDescent="0.15">
      <c r="A27" s="129">
        <v>60</v>
      </c>
      <c r="B27" s="141" t="s">
        <v>100</v>
      </c>
      <c r="C27" s="131" t="s">
        <v>77</v>
      </c>
      <c r="D27" s="147">
        <v>160.69999999999999</v>
      </c>
      <c r="E27" s="146" t="s">
        <v>85</v>
      </c>
      <c r="F27" s="148">
        <v>100.4</v>
      </c>
      <c r="G27" s="146" t="s">
        <v>86</v>
      </c>
      <c r="H27" s="149">
        <v>73.2</v>
      </c>
      <c r="I27" s="146" t="s">
        <v>79</v>
      </c>
      <c r="J27" s="149">
        <v>58</v>
      </c>
      <c r="K27" s="135" t="s">
        <v>73</v>
      </c>
      <c r="L27" s="133">
        <v>49.3</v>
      </c>
      <c r="M27" s="142" t="s">
        <v>88</v>
      </c>
      <c r="N27" s="134">
        <v>41.7</v>
      </c>
      <c r="O27" s="135" t="s">
        <v>75</v>
      </c>
      <c r="P27" s="143">
        <v>34.200000000000003</v>
      </c>
      <c r="Q27" s="135" t="s">
        <v>94</v>
      </c>
      <c r="R27" s="143">
        <v>21.6</v>
      </c>
      <c r="S27" s="135" t="s">
        <v>74</v>
      </c>
      <c r="T27" s="143">
        <v>21.2</v>
      </c>
      <c r="U27" s="131" t="s">
        <v>87</v>
      </c>
      <c r="V27" s="145">
        <v>18.5</v>
      </c>
    </row>
    <row r="28" spans="1:22" s="8" customFormat="1" ht="9.6" customHeight="1" x14ac:dyDescent="0.15">
      <c r="A28" s="129"/>
      <c r="B28" s="150"/>
      <c r="C28" s="151"/>
      <c r="D28" s="147"/>
      <c r="E28" s="151"/>
      <c r="F28" s="148"/>
      <c r="G28" s="151"/>
      <c r="H28" s="149"/>
      <c r="I28" s="151"/>
      <c r="J28" s="149"/>
      <c r="K28" s="136"/>
      <c r="L28" s="133"/>
      <c r="M28" s="136"/>
      <c r="N28" s="134"/>
      <c r="O28" s="138"/>
      <c r="P28" s="143"/>
      <c r="Q28" s="138"/>
      <c r="R28" s="143"/>
      <c r="S28" s="138"/>
      <c r="T28" s="143"/>
      <c r="U28" s="139"/>
      <c r="V28" s="145"/>
    </row>
    <row r="29" spans="1:22" s="8" customFormat="1" ht="9.6" customHeight="1" x14ac:dyDescent="0.15">
      <c r="A29" s="129">
        <v>61</v>
      </c>
      <c r="B29" s="141" t="s">
        <v>101</v>
      </c>
      <c r="C29" s="131" t="s">
        <v>77</v>
      </c>
      <c r="D29" s="147">
        <v>165.4</v>
      </c>
      <c r="E29" s="146" t="s">
        <v>85</v>
      </c>
      <c r="F29" s="148">
        <v>102.3</v>
      </c>
      <c r="G29" s="146" t="s">
        <v>86</v>
      </c>
      <c r="H29" s="149">
        <v>72.099999999999994</v>
      </c>
      <c r="I29" s="146" t="s">
        <v>79</v>
      </c>
      <c r="J29" s="149">
        <v>58.2</v>
      </c>
      <c r="K29" s="142" t="s">
        <v>88</v>
      </c>
      <c r="L29" s="133">
        <v>44.1</v>
      </c>
      <c r="M29" s="135" t="s">
        <v>73</v>
      </c>
      <c r="N29" s="134">
        <v>41.6</v>
      </c>
      <c r="O29" s="135" t="s">
        <v>75</v>
      </c>
      <c r="P29" s="143">
        <v>29.6</v>
      </c>
      <c r="Q29" s="135" t="s">
        <v>94</v>
      </c>
      <c r="R29" s="143">
        <v>19.600000000000001</v>
      </c>
      <c r="S29" s="135" t="s">
        <v>74</v>
      </c>
      <c r="T29" s="143">
        <v>19.5</v>
      </c>
      <c r="U29" s="131" t="s">
        <v>87</v>
      </c>
      <c r="V29" s="145">
        <v>17.399999999999999</v>
      </c>
    </row>
    <row r="30" spans="1:22" s="8" customFormat="1" ht="9.6" customHeight="1" x14ac:dyDescent="0.15">
      <c r="A30" s="129">
        <v>62</v>
      </c>
      <c r="B30" s="141" t="s">
        <v>102</v>
      </c>
      <c r="C30" s="131" t="s">
        <v>77</v>
      </c>
      <c r="D30" s="147">
        <v>169.4</v>
      </c>
      <c r="E30" s="146" t="s">
        <v>85</v>
      </c>
      <c r="F30" s="148">
        <v>103.2</v>
      </c>
      <c r="G30" s="146" t="s">
        <v>86</v>
      </c>
      <c r="H30" s="149">
        <v>76.2</v>
      </c>
      <c r="I30" s="146" t="s">
        <v>79</v>
      </c>
      <c r="J30" s="149">
        <v>57.5</v>
      </c>
      <c r="K30" s="135" t="s">
        <v>73</v>
      </c>
      <c r="L30" s="133">
        <v>45</v>
      </c>
      <c r="M30" s="142" t="s">
        <v>88</v>
      </c>
      <c r="N30" s="134">
        <v>40.299999999999997</v>
      </c>
      <c r="O30" s="135" t="s">
        <v>75</v>
      </c>
      <c r="P30" s="143">
        <v>29.3</v>
      </c>
      <c r="Q30" s="131" t="s">
        <v>103</v>
      </c>
      <c r="R30" s="143">
        <v>18.399999999999999</v>
      </c>
      <c r="S30" s="135" t="s">
        <v>74</v>
      </c>
      <c r="T30" s="143">
        <v>18</v>
      </c>
      <c r="U30" s="135" t="s">
        <v>94</v>
      </c>
      <c r="V30" s="145">
        <v>17.600000000000001</v>
      </c>
    </row>
    <row r="31" spans="1:22" s="9" customFormat="1" ht="9.6" customHeight="1" x14ac:dyDescent="0.15">
      <c r="A31" s="129">
        <v>63</v>
      </c>
      <c r="B31" s="141" t="s">
        <v>104</v>
      </c>
      <c r="C31" s="131" t="s">
        <v>77</v>
      </c>
      <c r="D31" s="147">
        <v>171.4</v>
      </c>
      <c r="E31" s="146" t="s">
        <v>85</v>
      </c>
      <c r="F31" s="148">
        <v>105.5</v>
      </c>
      <c r="G31" s="146" t="s">
        <v>86</v>
      </c>
      <c r="H31" s="149">
        <v>70.400000000000006</v>
      </c>
      <c r="I31" s="146" t="s">
        <v>79</v>
      </c>
      <c r="J31" s="149">
        <v>50.4</v>
      </c>
      <c r="K31" s="142" t="s">
        <v>88</v>
      </c>
      <c r="L31" s="133">
        <v>41.3</v>
      </c>
      <c r="M31" s="135" t="s">
        <v>73</v>
      </c>
      <c r="N31" s="134">
        <v>33.200000000000003</v>
      </c>
      <c r="O31" s="135" t="s">
        <v>75</v>
      </c>
      <c r="P31" s="143">
        <v>24.2</v>
      </c>
      <c r="Q31" s="131" t="s">
        <v>103</v>
      </c>
      <c r="R31" s="143">
        <v>18.2</v>
      </c>
      <c r="S31" s="135" t="s">
        <v>94</v>
      </c>
      <c r="T31" s="143">
        <v>16.100000000000001</v>
      </c>
      <c r="U31" s="135" t="s">
        <v>74</v>
      </c>
      <c r="V31" s="145">
        <v>16.100000000000001</v>
      </c>
    </row>
    <row r="32" spans="1:22" s="8" customFormat="1" ht="9.6" customHeight="1" x14ac:dyDescent="0.15">
      <c r="A32" s="129">
        <v>64</v>
      </c>
      <c r="B32" s="141" t="s">
        <v>105</v>
      </c>
      <c r="C32" s="131" t="s">
        <v>77</v>
      </c>
      <c r="D32" s="147">
        <v>171.7</v>
      </c>
      <c r="E32" s="146" t="s">
        <v>85</v>
      </c>
      <c r="F32" s="148">
        <v>107.3</v>
      </c>
      <c r="G32" s="146" t="s">
        <v>86</v>
      </c>
      <c r="H32" s="149">
        <v>70.3</v>
      </c>
      <c r="I32" s="146" t="s">
        <v>79</v>
      </c>
      <c r="J32" s="149">
        <v>48.4</v>
      </c>
      <c r="K32" s="142" t="s">
        <v>88</v>
      </c>
      <c r="L32" s="133">
        <v>41.6</v>
      </c>
      <c r="M32" s="135" t="s">
        <v>73</v>
      </c>
      <c r="N32" s="134">
        <v>32.1</v>
      </c>
      <c r="O32" s="135" t="s">
        <v>75</v>
      </c>
      <c r="P32" s="143">
        <v>23.6</v>
      </c>
      <c r="Q32" s="131" t="s">
        <v>103</v>
      </c>
      <c r="R32" s="143">
        <v>18.7</v>
      </c>
      <c r="S32" s="135" t="s">
        <v>94</v>
      </c>
      <c r="T32" s="143">
        <v>15.1</v>
      </c>
      <c r="U32" s="135" t="s">
        <v>74</v>
      </c>
      <c r="V32" s="145">
        <v>14.6</v>
      </c>
    </row>
    <row r="33" spans="1:22" s="8" customFormat="1" ht="9.6" customHeight="1" x14ac:dyDescent="0.15">
      <c r="A33" s="129">
        <v>65</v>
      </c>
      <c r="B33" s="141" t="s">
        <v>106</v>
      </c>
      <c r="C33" s="131" t="s">
        <v>77</v>
      </c>
      <c r="D33" s="147">
        <v>175.8</v>
      </c>
      <c r="E33" s="146" t="s">
        <v>85</v>
      </c>
      <c r="F33" s="148">
        <v>108.4</v>
      </c>
      <c r="G33" s="146" t="s">
        <v>86</v>
      </c>
      <c r="H33" s="149">
        <v>77</v>
      </c>
      <c r="I33" s="146" t="s">
        <v>79</v>
      </c>
      <c r="J33" s="149">
        <v>50</v>
      </c>
      <c r="K33" s="142" t="s">
        <v>88</v>
      </c>
      <c r="L33" s="133">
        <v>40.9</v>
      </c>
      <c r="M33" s="135" t="s">
        <v>73</v>
      </c>
      <c r="N33" s="134">
        <v>37.299999999999997</v>
      </c>
      <c r="O33" s="135" t="s">
        <v>75</v>
      </c>
      <c r="P33" s="143">
        <v>22.8</v>
      </c>
      <c r="Q33" s="131" t="s">
        <v>103</v>
      </c>
      <c r="R33" s="143">
        <v>19.3</v>
      </c>
      <c r="S33" s="135" t="s">
        <v>94</v>
      </c>
      <c r="T33" s="143">
        <v>14.7</v>
      </c>
      <c r="U33" s="135" t="s">
        <v>74</v>
      </c>
      <c r="V33" s="145">
        <v>12.9</v>
      </c>
    </row>
    <row r="34" spans="1:22" s="8" customFormat="1" ht="9.6" customHeight="1" x14ac:dyDescent="0.15">
      <c r="A34" s="129"/>
      <c r="B34" s="150"/>
      <c r="C34" s="151"/>
      <c r="D34" s="147"/>
      <c r="E34" s="151"/>
      <c r="F34" s="148"/>
      <c r="G34" s="151"/>
      <c r="H34" s="149"/>
      <c r="I34" s="151"/>
      <c r="J34" s="149"/>
      <c r="K34" s="136"/>
      <c r="L34" s="133"/>
      <c r="M34" s="136"/>
      <c r="N34" s="134"/>
      <c r="O34" s="138"/>
      <c r="P34" s="143"/>
      <c r="Q34" s="138"/>
      <c r="R34" s="143"/>
      <c r="S34" s="138"/>
      <c r="T34" s="143"/>
      <c r="U34" s="139"/>
      <c r="V34" s="145"/>
    </row>
    <row r="35" spans="1:22" s="8" customFormat="1" ht="9.6" customHeight="1" x14ac:dyDescent="0.15">
      <c r="A35" s="129">
        <v>66</v>
      </c>
      <c r="B35" s="141" t="s">
        <v>107</v>
      </c>
      <c r="C35" s="131" t="s">
        <v>77</v>
      </c>
      <c r="D35" s="147">
        <v>173.8</v>
      </c>
      <c r="E35" s="146" t="s">
        <v>85</v>
      </c>
      <c r="F35" s="148">
        <v>110.9</v>
      </c>
      <c r="G35" s="146" t="s">
        <v>86</v>
      </c>
      <c r="H35" s="149">
        <v>71.900000000000006</v>
      </c>
      <c r="I35" s="146" t="s">
        <v>79</v>
      </c>
      <c r="J35" s="149">
        <v>44.6</v>
      </c>
      <c r="K35" s="142" t="s">
        <v>88</v>
      </c>
      <c r="L35" s="133">
        <v>43</v>
      </c>
      <c r="M35" s="135" t="s">
        <v>73</v>
      </c>
      <c r="N35" s="134">
        <v>28.2</v>
      </c>
      <c r="O35" s="135" t="s">
        <v>75</v>
      </c>
      <c r="P35" s="143">
        <v>20.3</v>
      </c>
      <c r="Q35" s="131" t="s">
        <v>103</v>
      </c>
      <c r="R35" s="143">
        <v>18.600000000000001</v>
      </c>
      <c r="S35" s="135" t="s">
        <v>94</v>
      </c>
      <c r="T35" s="143">
        <v>15.2</v>
      </c>
      <c r="U35" s="135" t="s">
        <v>74</v>
      </c>
      <c r="V35" s="145">
        <v>11.3</v>
      </c>
    </row>
    <row r="36" spans="1:22" s="8" customFormat="1" ht="9.6" customHeight="1" x14ac:dyDescent="0.15">
      <c r="A36" s="129">
        <v>67</v>
      </c>
      <c r="B36" s="141" t="s">
        <v>108</v>
      </c>
      <c r="C36" s="131" t="s">
        <v>77</v>
      </c>
      <c r="D36" s="147">
        <v>173.1</v>
      </c>
      <c r="E36" s="146" t="s">
        <v>85</v>
      </c>
      <c r="F36" s="148">
        <v>113</v>
      </c>
      <c r="G36" s="146" t="s">
        <v>86</v>
      </c>
      <c r="H36" s="149">
        <v>75.7</v>
      </c>
      <c r="I36" s="146" t="s">
        <v>79</v>
      </c>
      <c r="J36" s="149">
        <v>43.3</v>
      </c>
      <c r="K36" s="142" t="s">
        <v>88</v>
      </c>
      <c r="L36" s="133">
        <v>41.9</v>
      </c>
      <c r="M36" s="135" t="s">
        <v>73</v>
      </c>
      <c r="N36" s="134">
        <v>28.7</v>
      </c>
      <c r="O36" s="131" t="s">
        <v>103</v>
      </c>
      <c r="P36" s="143">
        <v>18.3</v>
      </c>
      <c r="Q36" s="135" t="s">
        <v>75</v>
      </c>
      <c r="R36" s="143">
        <v>17.8</v>
      </c>
      <c r="S36" s="135" t="s">
        <v>94</v>
      </c>
      <c r="T36" s="143">
        <v>14.2</v>
      </c>
      <c r="U36" s="131" t="s">
        <v>87</v>
      </c>
      <c r="V36" s="145">
        <v>11.4</v>
      </c>
    </row>
    <row r="37" spans="1:22" s="8" customFormat="1" ht="9.6" customHeight="1" x14ac:dyDescent="0.15">
      <c r="A37" s="129">
        <v>68</v>
      </c>
      <c r="B37" s="141" t="s">
        <v>109</v>
      </c>
      <c r="C37" s="131" t="s">
        <v>77</v>
      </c>
      <c r="D37" s="147">
        <v>173.5</v>
      </c>
      <c r="E37" s="146" t="s">
        <v>85</v>
      </c>
      <c r="F37" s="148">
        <v>114.6</v>
      </c>
      <c r="G37" s="146" t="s">
        <v>86</v>
      </c>
      <c r="H37" s="149">
        <v>80.2</v>
      </c>
      <c r="I37" s="146" t="s">
        <v>88</v>
      </c>
      <c r="J37" s="149">
        <v>40.200000000000003</v>
      </c>
      <c r="K37" s="142" t="s">
        <v>79</v>
      </c>
      <c r="L37" s="133">
        <v>39.4</v>
      </c>
      <c r="M37" s="135" t="s">
        <v>73</v>
      </c>
      <c r="N37" s="134">
        <v>31.8</v>
      </c>
      <c r="O37" s="131" t="s">
        <v>103</v>
      </c>
      <c r="P37" s="143">
        <v>17.899999999999999</v>
      </c>
      <c r="Q37" s="135" t="s">
        <v>75</v>
      </c>
      <c r="R37" s="143">
        <v>16.8</v>
      </c>
      <c r="S37" s="135" t="s">
        <v>94</v>
      </c>
      <c r="T37" s="143">
        <v>14.5</v>
      </c>
      <c r="U37" s="131" t="s">
        <v>110</v>
      </c>
      <c r="V37" s="145">
        <v>11.2</v>
      </c>
    </row>
    <row r="38" spans="1:22" s="8" customFormat="1" ht="9.6" customHeight="1" x14ac:dyDescent="0.15">
      <c r="A38" s="129">
        <v>69</v>
      </c>
      <c r="B38" s="141" t="s">
        <v>111</v>
      </c>
      <c r="C38" s="131" t="s">
        <v>77</v>
      </c>
      <c r="D38" s="147">
        <v>174.4</v>
      </c>
      <c r="E38" s="146" t="s">
        <v>85</v>
      </c>
      <c r="F38" s="148">
        <v>116.2</v>
      </c>
      <c r="G38" s="146" t="s">
        <v>86</v>
      </c>
      <c r="H38" s="149">
        <v>81.7</v>
      </c>
      <c r="I38" s="146" t="s">
        <v>88</v>
      </c>
      <c r="J38" s="149">
        <v>42.2</v>
      </c>
      <c r="K38" s="142" t="s">
        <v>79</v>
      </c>
      <c r="L38" s="133">
        <v>37.1</v>
      </c>
      <c r="M38" s="135" t="s">
        <v>73</v>
      </c>
      <c r="N38" s="134">
        <v>31.6</v>
      </c>
      <c r="O38" s="131" t="s">
        <v>103</v>
      </c>
      <c r="P38" s="143">
        <v>17</v>
      </c>
      <c r="Q38" s="135" t="s">
        <v>75</v>
      </c>
      <c r="R38" s="143">
        <v>16.100000000000001</v>
      </c>
      <c r="S38" s="135" t="s">
        <v>94</v>
      </c>
      <c r="T38" s="143">
        <v>14.5</v>
      </c>
      <c r="U38" s="131" t="s">
        <v>110</v>
      </c>
      <c r="V38" s="145">
        <v>11.8</v>
      </c>
    </row>
    <row r="39" spans="1:22" s="8" customFormat="1" ht="9.6" customHeight="1" x14ac:dyDescent="0.15">
      <c r="A39" s="129">
        <v>70</v>
      </c>
      <c r="B39" s="141" t="s">
        <v>112</v>
      </c>
      <c r="C39" s="131" t="s">
        <v>77</v>
      </c>
      <c r="D39" s="147">
        <v>175.8</v>
      </c>
      <c r="E39" s="146" t="s">
        <v>85</v>
      </c>
      <c r="F39" s="148">
        <v>116.3</v>
      </c>
      <c r="G39" s="146" t="s">
        <v>86</v>
      </c>
      <c r="H39" s="149">
        <v>86.7</v>
      </c>
      <c r="I39" s="146" t="s">
        <v>88</v>
      </c>
      <c r="J39" s="149">
        <v>42.5</v>
      </c>
      <c r="K39" s="142" t="s">
        <v>79</v>
      </c>
      <c r="L39" s="133">
        <v>38.1</v>
      </c>
      <c r="M39" s="135" t="s">
        <v>73</v>
      </c>
      <c r="N39" s="134">
        <v>34.1</v>
      </c>
      <c r="O39" s="131" t="s">
        <v>103</v>
      </c>
      <c r="P39" s="143">
        <v>17.7</v>
      </c>
      <c r="Q39" s="135" t="s">
        <v>75</v>
      </c>
      <c r="R39" s="143">
        <v>15.4</v>
      </c>
      <c r="S39" s="135" t="s">
        <v>94</v>
      </c>
      <c r="T39" s="143">
        <v>15.3</v>
      </c>
      <c r="U39" s="131" t="s">
        <v>110</v>
      </c>
      <c r="V39" s="145">
        <v>12.5</v>
      </c>
    </row>
    <row r="40" spans="1:22" s="8" customFormat="1" ht="9.6" customHeight="1" x14ac:dyDescent="0.15">
      <c r="A40" s="129"/>
      <c r="B40" s="150"/>
      <c r="C40" s="151"/>
      <c r="D40" s="147"/>
      <c r="E40" s="151"/>
      <c r="F40" s="148"/>
      <c r="G40" s="151"/>
      <c r="H40" s="149"/>
      <c r="I40" s="151"/>
      <c r="J40" s="149"/>
      <c r="K40" s="136"/>
      <c r="L40" s="133"/>
      <c r="M40" s="136"/>
      <c r="N40" s="134"/>
      <c r="O40" s="138"/>
      <c r="P40" s="143"/>
      <c r="Q40" s="138"/>
      <c r="R40" s="143"/>
      <c r="S40" s="138"/>
      <c r="T40" s="143"/>
      <c r="U40" s="139"/>
      <c r="V40" s="145"/>
    </row>
    <row r="41" spans="1:22" s="8" customFormat="1" ht="9.6" customHeight="1" x14ac:dyDescent="0.15">
      <c r="A41" s="129">
        <v>71</v>
      </c>
      <c r="B41" s="141" t="s">
        <v>113</v>
      </c>
      <c r="C41" s="131" t="s">
        <v>77</v>
      </c>
      <c r="D41" s="147">
        <v>169.6</v>
      </c>
      <c r="E41" s="146" t="s">
        <v>85</v>
      </c>
      <c r="F41" s="148">
        <v>117.7</v>
      </c>
      <c r="G41" s="146" t="s">
        <v>86</v>
      </c>
      <c r="H41" s="149">
        <v>82</v>
      </c>
      <c r="I41" s="146" t="s">
        <v>88</v>
      </c>
      <c r="J41" s="149">
        <v>40.700000000000003</v>
      </c>
      <c r="K41" s="142" t="s">
        <v>79</v>
      </c>
      <c r="L41" s="133">
        <v>34</v>
      </c>
      <c r="M41" s="135" t="s">
        <v>73</v>
      </c>
      <c r="N41" s="134">
        <v>28.4</v>
      </c>
      <c r="O41" s="131" t="s">
        <v>103</v>
      </c>
      <c r="P41" s="143">
        <v>16.7</v>
      </c>
      <c r="Q41" s="135" t="s">
        <v>94</v>
      </c>
      <c r="R41" s="143">
        <v>15.6</v>
      </c>
      <c r="S41" s="135" t="s">
        <v>75</v>
      </c>
      <c r="T41" s="143">
        <v>13</v>
      </c>
      <c r="U41" s="131" t="s">
        <v>110</v>
      </c>
      <c r="V41" s="145">
        <v>12.5</v>
      </c>
    </row>
    <row r="42" spans="1:22" s="8" customFormat="1" ht="9.6" customHeight="1" x14ac:dyDescent="0.15">
      <c r="A42" s="129">
        <v>72</v>
      </c>
      <c r="B42" s="141" t="s">
        <v>114</v>
      </c>
      <c r="C42" s="131" t="s">
        <v>77</v>
      </c>
      <c r="D42" s="147">
        <v>166.7</v>
      </c>
      <c r="E42" s="146" t="s">
        <v>85</v>
      </c>
      <c r="F42" s="148">
        <v>120.4</v>
      </c>
      <c r="G42" s="146" t="s">
        <v>86</v>
      </c>
      <c r="H42" s="149">
        <v>81.2</v>
      </c>
      <c r="I42" s="146" t="s">
        <v>88</v>
      </c>
      <c r="J42" s="149">
        <v>40.1</v>
      </c>
      <c r="K42" s="142" t="s">
        <v>79</v>
      </c>
      <c r="L42" s="133">
        <v>30.8</v>
      </c>
      <c r="M42" s="135" t="s">
        <v>73</v>
      </c>
      <c r="N42" s="134">
        <v>28.1</v>
      </c>
      <c r="O42" s="135" t="s">
        <v>94</v>
      </c>
      <c r="P42" s="143">
        <v>17</v>
      </c>
      <c r="Q42" s="131" t="s">
        <v>103</v>
      </c>
      <c r="R42" s="143">
        <v>16.5</v>
      </c>
      <c r="S42" s="131" t="s">
        <v>110</v>
      </c>
      <c r="T42" s="143">
        <v>12.8</v>
      </c>
      <c r="U42" s="135" t="s">
        <v>75</v>
      </c>
      <c r="V42" s="145">
        <v>11.9</v>
      </c>
    </row>
    <row r="43" spans="1:22" s="8" customFormat="1" ht="9.6" customHeight="1" x14ac:dyDescent="0.15">
      <c r="A43" s="129">
        <v>73</v>
      </c>
      <c r="B43" s="141" t="s">
        <v>115</v>
      </c>
      <c r="C43" s="131" t="s">
        <v>77</v>
      </c>
      <c r="D43" s="147">
        <v>166.9</v>
      </c>
      <c r="E43" s="146" t="s">
        <v>85</v>
      </c>
      <c r="F43" s="148">
        <v>121.2</v>
      </c>
      <c r="G43" s="146" t="s">
        <v>86</v>
      </c>
      <c r="H43" s="149">
        <v>87.3</v>
      </c>
      <c r="I43" s="146" t="s">
        <v>88</v>
      </c>
      <c r="J43" s="149">
        <v>37.200000000000003</v>
      </c>
      <c r="K43" s="135" t="s">
        <v>73</v>
      </c>
      <c r="L43" s="133">
        <v>31.3</v>
      </c>
      <c r="M43" s="142" t="s">
        <v>79</v>
      </c>
      <c r="N43" s="134">
        <v>30.9</v>
      </c>
      <c r="O43" s="131" t="s">
        <v>103</v>
      </c>
      <c r="P43" s="143">
        <v>17.5</v>
      </c>
      <c r="Q43" s="135" t="s">
        <v>94</v>
      </c>
      <c r="R43" s="143">
        <v>17.399999999999999</v>
      </c>
      <c r="S43" s="131" t="s">
        <v>110</v>
      </c>
      <c r="T43" s="143">
        <v>13.2</v>
      </c>
      <c r="U43" s="135" t="s">
        <v>75</v>
      </c>
      <c r="V43" s="145">
        <v>11.1</v>
      </c>
    </row>
    <row r="44" spans="1:22" s="8" customFormat="1" ht="9.6" customHeight="1" x14ac:dyDescent="0.15">
      <c r="A44" s="129">
        <v>74</v>
      </c>
      <c r="B44" s="141" t="s">
        <v>116</v>
      </c>
      <c r="C44" s="131" t="s">
        <v>77</v>
      </c>
      <c r="D44" s="147">
        <v>163</v>
      </c>
      <c r="E44" s="146" t="s">
        <v>85</v>
      </c>
      <c r="F44" s="148">
        <v>122.2</v>
      </c>
      <c r="G44" s="146" t="s">
        <v>86</v>
      </c>
      <c r="H44" s="149">
        <v>89.8</v>
      </c>
      <c r="I44" s="146" t="s">
        <v>88</v>
      </c>
      <c r="J44" s="149">
        <v>33</v>
      </c>
      <c r="K44" s="135" t="s">
        <v>73</v>
      </c>
      <c r="L44" s="133">
        <v>32.6</v>
      </c>
      <c r="M44" s="142" t="s">
        <v>79</v>
      </c>
      <c r="N44" s="134">
        <v>29.7</v>
      </c>
      <c r="O44" s="131" t="s">
        <v>103</v>
      </c>
      <c r="P44" s="143">
        <v>18.399999999999999</v>
      </c>
      <c r="Q44" s="135" t="s">
        <v>94</v>
      </c>
      <c r="R44" s="143">
        <v>17.5</v>
      </c>
      <c r="S44" s="131" t="s">
        <v>110</v>
      </c>
      <c r="T44" s="143">
        <v>13.4</v>
      </c>
      <c r="U44" s="135" t="s">
        <v>75</v>
      </c>
      <c r="V44" s="145">
        <v>10.4</v>
      </c>
    </row>
    <row r="45" spans="1:22" s="8" customFormat="1" ht="9.6" customHeight="1" x14ac:dyDescent="0.15">
      <c r="A45" s="129">
        <v>75</v>
      </c>
      <c r="B45" s="141" t="s">
        <v>117</v>
      </c>
      <c r="C45" s="131" t="s">
        <v>77</v>
      </c>
      <c r="D45" s="147">
        <v>156.69999999999999</v>
      </c>
      <c r="E45" s="146" t="s">
        <v>85</v>
      </c>
      <c r="F45" s="148">
        <v>122.6</v>
      </c>
      <c r="G45" s="146" t="s">
        <v>86</v>
      </c>
      <c r="H45" s="149">
        <v>89.2</v>
      </c>
      <c r="I45" s="131" t="s">
        <v>73</v>
      </c>
      <c r="J45" s="149">
        <v>33.700000000000003</v>
      </c>
      <c r="K45" s="142" t="s">
        <v>88</v>
      </c>
      <c r="L45" s="133">
        <v>30.3</v>
      </c>
      <c r="M45" s="142" t="s">
        <v>79</v>
      </c>
      <c r="N45" s="134">
        <v>26.9</v>
      </c>
      <c r="O45" s="135" t="s">
        <v>94</v>
      </c>
      <c r="P45" s="143">
        <v>18</v>
      </c>
      <c r="Q45" s="131" t="s">
        <v>103</v>
      </c>
      <c r="R45" s="143">
        <v>17.8</v>
      </c>
      <c r="S45" s="131" t="s">
        <v>110</v>
      </c>
      <c r="T45" s="143">
        <v>13.6</v>
      </c>
      <c r="U45" s="135" t="s">
        <v>75</v>
      </c>
      <c r="V45" s="145">
        <v>9.5</v>
      </c>
    </row>
    <row r="46" spans="1:22" s="8" customFormat="1" ht="9.6" customHeight="1" x14ac:dyDescent="0.15">
      <c r="A46" s="129"/>
      <c r="B46" s="150"/>
      <c r="C46" s="151"/>
      <c r="D46" s="147"/>
      <c r="E46" s="151"/>
      <c r="F46" s="148"/>
      <c r="G46" s="151"/>
      <c r="H46" s="149"/>
      <c r="I46" s="151"/>
      <c r="J46" s="149"/>
      <c r="K46" s="136"/>
      <c r="L46" s="133"/>
      <c r="M46" s="136"/>
      <c r="N46" s="134"/>
      <c r="O46" s="138"/>
      <c r="P46" s="143"/>
      <c r="Q46" s="138"/>
      <c r="R46" s="143"/>
      <c r="S46" s="138"/>
      <c r="T46" s="143"/>
      <c r="U46" s="139"/>
      <c r="V46" s="145"/>
    </row>
    <row r="47" spans="1:22" s="8" customFormat="1" ht="9.6" customHeight="1" x14ac:dyDescent="0.15">
      <c r="A47" s="129">
        <v>76</v>
      </c>
      <c r="B47" s="141" t="s">
        <v>118</v>
      </c>
      <c r="C47" s="131" t="s">
        <v>77</v>
      </c>
      <c r="D47" s="147">
        <v>154.5</v>
      </c>
      <c r="E47" s="146" t="s">
        <v>85</v>
      </c>
      <c r="F47" s="148">
        <v>125.3</v>
      </c>
      <c r="G47" s="146" t="s">
        <v>86</v>
      </c>
      <c r="H47" s="149">
        <v>92.2</v>
      </c>
      <c r="I47" s="131" t="s">
        <v>73</v>
      </c>
      <c r="J47" s="149">
        <v>32.6</v>
      </c>
      <c r="K47" s="142" t="s">
        <v>88</v>
      </c>
      <c r="L47" s="133">
        <v>28</v>
      </c>
      <c r="M47" s="142" t="s">
        <v>79</v>
      </c>
      <c r="N47" s="134">
        <v>26.4</v>
      </c>
      <c r="O47" s="131" t="s">
        <v>103</v>
      </c>
      <c r="P47" s="143">
        <v>17.600000000000001</v>
      </c>
      <c r="Q47" s="135" t="s">
        <v>94</v>
      </c>
      <c r="R47" s="143">
        <v>17.600000000000001</v>
      </c>
      <c r="S47" s="131" t="s">
        <v>110</v>
      </c>
      <c r="T47" s="143">
        <v>13.8</v>
      </c>
      <c r="U47" s="135" t="s">
        <v>75</v>
      </c>
      <c r="V47" s="145">
        <v>8.5</v>
      </c>
    </row>
    <row r="48" spans="1:22" s="8" customFormat="1" ht="9.6" customHeight="1" x14ac:dyDescent="0.15">
      <c r="A48" s="129">
        <v>77</v>
      </c>
      <c r="B48" s="141" t="s">
        <v>119</v>
      </c>
      <c r="C48" s="131" t="s">
        <v>77</v>
      </c>
      <c r="D48" s="147">
        <v>149.80000000000001</v>
      </c>
      <c r="E48" s="146" t="s">
        <v>85</v>
      </c>
      <c r="F48" s="148">
        <v>128.4</v>
      </c>
      <c r="G48" s="146" t="s">
        <v>86</v>
      </c>
      <c r="H48" s="149">
        <v>91.2</v>
      </c>
      <c r="I48" s="131" t="s">
        <v>73</v>
      </c>
      <c r="J48" s="149">
        <v>28.6</v>
      </c>
      <c r="K48" s="142" t="s">
        <v>88</v>
      </c>
      <c r="L48" s="133">
        <v>26.7</v>
      </c>
      <c r="M48" s="142" t="s">
        <v>79</v>
      </c>
      <c r="N48" s="134">
        <v>25</v>
      </c>
      <c r="O48" s="135" t="s">
        <v>94</v>
      </c>
      <c r="P48" s="143">
        <v>17.899999999999999</v>
      </c>
      <c r="Q48" s="131" t="s">
        <v>103</v>
      </c>
      <c r="R48" s="143">
        <v>17</v>
      </c>
      <c r="S48" s="131" t="s">
        <v>110</v>
      </c>
      <c r="T48" s="143">
        <v>13.6</v>
      </c>
      <c r="U48" s="144" t="s">
        <v>120</v>
      </c>
      <c r="V48" s="145">
        <v>8.4</v>
      </c>
    </row>
    <row r="49" spans="1:22" s="8" customFormat="1" ht="9.6" customHeight="1" x14ac:dyDescent="0.15">
      <c r="A49" s="129">
        <v>78</v>
      </c>
      <c r="B49" s="141" t="s">
        <v>121</v>
      </c>
      <c r="C49" s="131" t="s">
        <v>77</v>
      </c>
      <c r="D49" s="147">
        <v>146.19999999999999</v>
      </c>
      <c r="E49" s="146" t="s">
        <v>85</v>
      </c>
      <c r="F49" s="148">
        <v>131.30000000000001</v>
      </c>
      <c r="G49" s="146" t="s">
        <v>86</v>
      </c>
      <c r="H49" s="149">
        <v>93.3</v>
      </c>
      <c r="I49" s="131" t="s">
        <v>73</v>
      </c>
      <c r="J49" s="149">
        <v>30.3</v>
      </c>
      <c r="K49" s="142" t="s">
        <v>88</v>
      </c>
      <c r="L49" s="133">
        <v>26.2</v>
      </c>
      <c r="M49" s="142" t="s">
        <v>79</v>
      </c>
      <c r="N49" s="134">
        <v>24.4</v>
      </c>
      <c r="O49" s="135" t="s">
        <v>94</v>
      </c>
      <c r="P49" s="143">
        <v>17.600000000000001</v>
      </c>
      <c r="Q49" s="131" t="s">
        <v>103</v>
      </c>
      <c r="R49" s="143">
        <v>16.399999999999999</v>
      </c>
      <c r="S49" s="131" t="s">
        <v>110</v>
      </c>
      <c r="T49" s="143">
        <v>14</v>
      </c>
      <c r="U49" s="144" t="s">
        <v>120</v>
      </c>
      <c r="V49" s="145">
        <v>8.5</v>
      </c>
    </row>
    <row r="50" spans="1:22" s="8" customFormat="1" ht="9.6" customHeight="1" x14ac:dyDescent="0.15">
      <c r="A50" s="129">
        <v>79</v>
      </c>
      <c r="B50" s="141" t="s">
        <v>122</v>
      </c>
      <c r="C50" s="131" t="s">
        <v>77</v>
      </c>
      <c r="D50" s="147">
        <v>137.69999999999999</v>
      </c>
      <c r="E50" s="146" t="s">
        <v>85</v>
      </c>
      <c r="F50" s="148">
        <v>135.69999999999999</v>
      </c>
      <c r="G50" s="146" t="s">
        <v>86</v>
      </c>
      <c r="H50" s="149">
        <v>96.9</v>
      </c>
      <c r="I50" s="131" t="s">
        <v>73</v>
      </c>
      <c r="J50" s="149">
        <v>28.5</v>
      </c>
      <c r="K50" s="142" t="s">
        <v>79</v>
      </c>
      <c r="L50" s="133">
        <v>25.5</v>
      </c>
      <c r="M50" s="142" t="s">
        <v>88</v>
      </c>
      <c r="N50" s="134">
        <v>25.3</v>
      </c>
      <c r="O50" s="135" t="s">
        <v>94</v>
      </c>
      <c r="P50" s="143">
        <v>18</v>
      </c>
      <c r="Q50" s="131" t="s">
        <v>123</v>
      </c>
      <c r="R50" s="143">
        <v>14.2</v>
      </c>
      <c r="S50" s="131" t="s">
        <v>103</v>
      </c>
      <c r="T50" s="143">
        <v>14</v>
      </c>
      <c r="U50" s="152" t="s">
        <v>124</v>
      </c>
      <c r="V50" s="145">
        <v>8</v>
      </c>
    </row>
    <row r="51" spans="1:22" s="8" customFormat="1" ht="9.6" customHeight="1" x14ac:dyDescent="0.15">
      <c r="A51" s="129">
        <v>80</v>
      </c>
      <c r="B51" s="141" t="s">
        <v>125</v>
      </c>
      <c r="C51" s="131" t="s">
        <v>77</v>
      </c>
      <c r="D51" s="147">
        <v>139.5</v>
      </c>
      <c r="E51" s="146" t="s">
        <v>85</v>
      </c>
      <c r="F51" s="148">
        <v>139.1</v>
      </c>
      <c r="G51" s="146" t="s">
        <v>86</v>
      </c>
      <c r="H51" s="149">
        <v>106.2</v>
      </c>
      <c r="I51" s="131" t="s">
        <v>73</v>
      </c>
      <c r="J51" s="149">
        <v>33.700000000000003</v>
      </c>
      <c r="K51" s="142" t="s">
        <v>79</v>
      </c>
      <c r="L51" s="133">
        <v>27.6</v>
      </c>
      <c r="M51" s="142" t="s">
        <v>88</v>
      </c>
      <c r="N51" s="134">
        <v>25.1</v>
      </c>
      <c r="O51" s="135" t="s">
        <v>94</v>
      </c>
      <c r="P51" s="143">
        <v>17.7</v>
      </c>
      <c r="Q51" s="131" t="s">
        <v>123</v>
      </c>
      <c r="R51" s="143">
        <v>14.2</v>
      </c>
      <c r="S51" s="131" t="s">
        <v>103</v>
      </c>
      <c r="T51" s="143">
        <v>13.7</v>
      </c>
      <c r="U51" s="152" t="s">
        <v>124</v>
      </c>
      <c r="V51" s="145">
        <v>8.8000000000000007</v>
      </c>
    </row>
    <row r="52" spans="1:22" s="8" customFormat="1" ht="9.6" customHeight="1" x14ac:dyDescent="0.15">
      <c r="A52" s="129"/>
      <c r="B52" s="150"/>
      <c r="C52" s="151"/>
      <c r="D52" s="147"/>
      <c r="E52" s="151"/>
      <c r="F52" s="148"/>
      <c r="G52" s="151"/>
      <c r="H52" s="149"/>
      <c r="I52" s="151"/>
      <c r="J52" s="149"/>
      <c r="K52" s="136"/>
      <c r="L52" s="133"/>
      <c r="M52" s="136"/>
      <c r="N52" s="134"/>
      <c r="O52" s="138"/>
      <c r="P52" s="143"/>
      <c r="Q52" s="138"/>
      <c r="R52" s="143"/>
      <c r="S52" s="138"/>
      <c r="T52" s="143"/>
      <c r="U52" s="139"/>
      <c r="V52" s="145"/>
    </row>
    <row r="53" spans="1:22" s="8" customFormat="1" ht="9.6" customHeight="1" x14ac:dyDescent="0.15">
      <c r="A53" s="129">
        <v>81</v>
      </c>
      <c r="B53" s="141" t="s">
        <v>126</v>
      </c>
      <c r="C53" s="146" t="s">
        <v>85</v>
      </c>
      <c r="D53" s="147">
        <v>142</v>
      </c>
      <c r="E53" s="131" t="s">
        <v>77</v>
      </c>
      <c r="F53" s="148">
        <v>134.30000000000001</v>
      </c>
      <c r="G53" s="146" t="s">
        <v>86</v>
      </c>
      <c r="H53" s="149">
        <v>107.5</v>
      </c>
      <c r="I53" s="131" t="s">
        <v>73</v>
      </c>
      <c r="J53" s="149">
        <v>33.700000000000003</v>
      </c>
      <c r="K53" s="142" t="s">
        <v>79</v>
      </c>
      <c r="L53" s="133">
        <v>25.5</v>
      </c>
      <c r="M53" s="142" t="s">
        <v>88</v>
      </c>
      <c r="N53" s="134">
        <v>24.8</v>
      </c>
      <c r="O53" s="135" t="s">
        <v>94</v>
      </c>
      <c r="P53" s="143">
        <v>17.100000000000001</v>
      </c>
      <c r="Q53" s="131" t="s">
        <v>123</v>
      </c>
      <c r="R53" s="143">
        <v>14.2</v>
      </c>
      <c r="S53" s="131" t="s">
        <v>103</v>
      </c>
      <c r="T53" s="143">
        <v>13</v>
      </c>
      <c r="U53" s="152" t="s">
        <v>124</v>
      </c>
      <c r="V53" s="145">
        <v>9.1</v>
      </c>
    </row>
    <row r="54" spans="1:22" s="8" customFormat="1" ht="9.6" customHeight="1" x14ac:dyDescent="0.15">
      <c r="A54" s="129">
        <v>82</v>
      </c>
      <c r="B54" s="141" t="s">
        <v>127</v>
      </c>
      <c r="C54" s="146" t="s">
        <v>85</v>
      </c>
      <c r="D54" s="147">
        <v>144.19999999999999</v>
      </c>
      <c r="E54" s="131" t="s">
        <v>77</v>
      </c>
      <c r="F54" s="148">
        <v>125</v>
      </c>
      <c r="G54" s="146" t="s">
        <v>86</v>
      </c>
      <c r="H54" s="149">
        <v>106.7</v>
      </c>
      <c r="I54" s="131" t="s">
        <v>73</v>
      </c>
      <c r="J54" s="149">
        <v>35</v>
      </c>
      <c r="K54" s="142" t="s">
        <v>88</v>
      </c>
      <c r="L54" s="133">
        <v>24.7</v>
      </c>
      <c r="M54" s="142" t="s">
        <v>79</v>
      </c>
      <c r="N54" s="134">
        <v>23.3</v>
      </c>
      <c r="O54" s="135" t="s">
        <v>94</v>
      </c>
      <c r="P54" s="143">
        <v>17.5</v>
      </c>
      <c r="Q54" s="131" t="s">
        <v>123</v>
      </c>
      <c r="R54" s="143">
        <v>14</v>
      </c>
      <c r="S54" s="131" t="s">
        <v>103</v>
      </c>
      <c r="T54" s="143">
        <v>11.7</v>
      </c>
      <c r="U54" s="152" t="s">
        <v>124</v>
      </c>
      <c r="V54" s="145">
        <v>9.6999999999999993</v>
      </c>
    </row>
    <row r="55" spans="1:22" s="8" customFormat="1" ht="9.6" customHeight="1" x14ac:dyDescent="0.15">
      <c r="A55" s="129">
        <v>83</v>
      </c>
      <c r="B55" s="141" t="s">
        <v>128</v>
      </c>
      <c r="C55" s="146" t="s">
        <v>85</v>
      </c>
      <c r="D55" s="147">
        <v>148.30000000000001</v>
      </c>
      <c r="E55" s="131" t="s">
        <v>77</v>
      </c>
      <c r="F55" s="148">
        <v>122.8</v>
      </c>
      <c r="G55" s="146" t="s">
        <v>86</v>
      </c>
      <c r="H55" s="149">
        <v>111.3</v>
      </c>
      <c r="I55" s="131" t="s">
        <v>73</v>
      </c>
      <c r="J55" s="149">
        <v>39.299999999999997</v>
      </c>
      <c r="K55" s="142" t="s">
        <v>88</v>
      </c>
      <c r="L55" s="133">
        <v>25</v>
      </c>
      <c r="M55" s="142" t="s">
        <v>79</v>
      </c>
      <c r="N55" s="134">
        <v>24.7</v>
      </c>
      <c r="O55" s="135" t="s">
        <v>94</v>
      </c>
      <c r="P55" s="143">
        <v>21</v>
      </c>
      <c r="Q55" s="131" t="s">
        <v>123</v>
      </c>
      <c r="R55" s="143">
        <v>14.1</v>
      </c>
      <c r="S55" s="131" t="s">
        <v>103</v>
      </c>
      <c r="T55" s="143">
        <v>11.3</v>
      </c>
      <c r="U55" s="152" t="s">
        <v>124</v>
      </c>
      <c r="V55" s="145">
        <v>10.3</v>
      </c>
    </row>
    <row r="56" spans="1:22" s="8" customFormat="1" ht="9.6" customHeight="1" x14ac:dyDescent="0.15">
      <c r="A56" s="129">
        <v>84</v>
      </c>
      <c r="B56" s="141" t="s">
        <v>129</v>
      </c>
      <c r="C56" s="146" t="s">
        <v>85</v>
      </c>
      <c r="D56" s="147">
        <v>152.5</v>
      </c>
      <c r="E56" s="131" t="s">
        <v>77</v>
      </c>
      <c r="F56" s="148">
        <v>117.2</v>
      </c>
      <c r="G56" s="146" t="s">
        <v>86</v>
      </c>
      <c r="H56" s="149">
        <v>113.9</v>
      </c>
      <c r="I56" s="131" t="s">
        <v>73</v>
      </c>
      <c r="J56" s="149">
        <v>37.6</v>
      </c>
      <c r="K56" s="142" t="s">
        <v>88</v>
      </c>
      <c r="L56" s="133">
        <v>24.6</v>
      </c>
      <c r="M56" s="142" t="s">
        <v>79</v>
      </c>
      <c r="N56" s="134">
        <v>24.1</v>
      </c>
      <c r="O56" s="135" t="s">
        <v>94</v>
      </c>
      <c r="P56" s="143">
        <v>20.399999999999999</v>
      </c>
      <c r="Q56" s="131" t="s">
        <v>123</v>
      </c>
      <c r="R56" s="143">
        <v>14.2</v>
      </c>
      <c r="S56" s="131" t="s">
        <v>103</v>
      </c>
      <c r="T56" s="143">
        <v>10.9</v>
      </c>
      <c r="U56" s="152" t="s">
        <v>124</v>
      </c>
      <c r="V56" s="145">
        <v>10.6</v>
      </c>
    </row>
    <row r="57" spans="1:22" s="8" customFormat="1" ht="9.6" customHeight="1" x14ac:dyDescent="0.15">
      <c r="A57" s="129">
        <v>85</v>
      </c>
      <c r="B57" s="141" t="s">
        <v>130</v>
      </c>
      <c r="C57" s="146" t="s">
        <v>85</v>
      </c>
      <c r="D57" s="147">
        <v>156.1</v>
      </c>
      <c r="E57" s="146" t="s">
        <v>86</v>
      </c>
      <c r="F57" s="148">
        <v>117.3</v>
      </c>
      <c r="G57" s="131" t="s">
        <v>77</v>
      </c>
      <c r="H57" s="149">
        <v>112.2</v>
      </c>
      <c r="I57" s="131" t="s">
        <v>73</v>
      </c>
      <c r="J57" s="149">
        <v>42.7</v>
      </c>
      <c r="K57" s="142" t="s">
        <v>88</v>
      </c>
      <c r="L57" s="133">
        <v>24.6</v>
      </c>
      <c r="M57" s="142" t="s">
        <v>79</v>
      </c>
      <c r="N57" s="134">
        <v>23.1</v>
      </c>
      <c r="O57" s="135" t="s">
        <v>94</v>
      </c>
      <c r="P57" s="143">
        <v>19.399999999999999</v>
      </c>
      <c r="Q57" s="131" t="s">
        <v>123</v>
      </c>
      <c r="R57" s="143">
        <v>14.3</v>
      </c>
      <c r="S57" s="152" t="s">
        <v>124</v>
      </c>
      <c r="T57" s="143">
        <v>11.2</v>
      </c>
      <c r="U57" s="131" t="s">
        <v>103</v>
      </c>
      <c r="V57" s="145">
        <v>10.6</v>
      </c>
    </row>
    <row r="58" spans="1:22" s="8" customFormat="1" ht="9.6" customHeight="1" x14ac:dyDescent="0.15">
      <c r="A58" s="129"/>
      <c r="B58" s="150"/>
      <c r="C58" s="151"/>
      <c r="D58" s="147"/>
      <c r="E58" s="151"/>
      <c r="F58" s="148"/>
      <c r="G58" s="151"/>
      <c r="H58" s="149"/>
      <c r="I58" s="151"/>
      <c r="J58" s="149"/>
      <c r="K58" s="136"/>
      <c r="L58" s="133"/>
      <c r="M58" s="136"/>
      <c r="N58" s="134"/>
      <c r="O58" s="138"/>
      <c r="P58" s="143"/>
      <c r="Q58" s="138"/>
      <c r="R58" s="143"/>
      <c r="S58" s="138"/>
      <c r="T58" s="143"/>
      <c r="U58" s="139"/>
      <c r="V58" s="145"/>
    </row>
    <row r="59" spans="1:22" s="8" customFormat="1" ht="9.6" customHeight="1" x14ac:dyDescent="0.15">
      <c r="A59" s="129">
        <v>86</v>
      </c>
      <c r="B59" s="141" t="s">
        <v>131</v>
      </c>
      <c r="C59" s="146" t="s">
        <v>85</v>
      </c>
      <c r="D59" s="147">
        <v>158.5</v>
      </c>
      <c r="E59" s="146" t="s">
        <v>86</v>
      </c>
      <c r="F59" s="148">
        <v>117.9</v>
      </c>
      <c r="G59" s="131" t="s">
        <v>77</v>
      </c>
      <c r="H59" s="149">
        <v>106.9</v>
      </c>
      <c r="I59" s="131" t="s">
        <v>73</v>
      </c>
      <c r="J59" s="149">
        <v>43.9</v>
      </c>
      <c r="K59" s="142" t="s">
        <v>88</v>
      </c>
      <c r="L59" s="133">
        <v>23.7</v>
      </c>
      <c r="M59" s="142" t="s">
        <v>79</v>
      </c>
      <c r="N59" s="134">
        <v>22.2</v>
      </c>
      <c r="O59" s="135" t="s">
        <v>94</v>
      </c>
      <c r="P59" s="143">
        <v>21.2</v>
      </c>
      <c r="Q59" s="131" t="s">
        <v>123</v>
      </c>
      <c r="R59" s="143">
        <v>14</v>
      </c>
      <c r="S59" s="152" t="s">
        <v>124</v>
      </c>
      <c r="T59" s="143">
        <v>11.6</v>
      </c>
      <c r="U59" s="131" t="s">
        <v>103</v>
      </c>
      <c r="V59" s="145">
        <v>9.6999999999999993</v>
      </c>
    </row>
    <row r="60" spans="1:22" s="8" customFormat="1" ht="9.6" customHeight="1" x14ac:dyDescent="0.15">
      <c r="A60" s="129">
        <v>87</v>
      </c>
      <c r="B60" s="141" t="s">
        <v>132</v>
      </c>
      <c r="C60" s="146" t="s">
        <v>85</v>
      </c>
      <c r="D60" s="147">
        <v>164.2</v>
      </c>
      <c r="E60" s="146" t="s">
        <v>86</v>
      </c>
      <c r="F60" s="148">
        <v>118.4</v>
      </c>
      <c r="G60" s="131" t="s">
        <v>77</v>
      </c>
      <c r="H60" s="149">
        <v>101.7</v>
      </c>
      <c r="I60" s="131" t="s">
        <v>73</v>
      </c>
      <c r="J60" s="149">
        <v>44.9</v>
      </c>
      <c r="K60" s="142" t="s">
        <v>88</v>
      </c>
      <c r="L60" s="133">
        <v>23.2</v>
      </c>
      <c r="M60" s="142" t="s">
        <v>79</v>
      </c>
      <c r="N60" s="134">
        <v>20.8</v>
      </c>
      <c r="O60" s="135" t="s">
        <v>94</v>
      </c>
      <c r="P60" s="143">
        <v>19.600000000000001</v>
      </c>
      <c r="Q60" s="131" t="s">
        <v>123</v>
      </c>
      <c r="R60" s="143">
        <v>13.7</v>
      </c>
      <c r="S60" s="152" t="s">
        <v>124</v>
      </c>
      <c r="T60" s="143">
        <v>11.8</v>
      </c>
      <c r="U60" s="131" t="s">
        <v>103</v>
      </c>
      <c r="V60" s="145">
        <v>8.8000000000000007</v>
      </c>
    </row>
    <row r="61" spans="1:22" s="8" customFormat="1" ht="9.6" customHeight="1" x14ac:dyDescent="0.15">
      <c r="A61" s="129">
        <v>88</v>
      </c>
      <c r="B61" s="141" t="s">
        <v>133</v>
      </c>
      <c r="C61" s="146" t="s">
        <v>85</v>
      </c>
      <c r="D61" s="147">
        <v>168.4</v>
      </c>
      <c r="E61" s="146" t="s">
        <v>86</v>
      </c>
      <c r="F61" s="148">
        <v>129.4</v>
      </c>
      <c r="G61" s="131" t="s">
        <v>77</v>
      </c>
      <c r="H61" s="149">
        <v>105.5</v>
      </c>
      <c r="I61" s="131" t="s">
        <v>73</v>
      </c>
      <c r="J61" s="149">
        <v>51.6</v>
      </c>
      <c r="K61" s="142" t="s">
        <v>88</v>
      </c>
      <c r="L61" s="133">
        <v>24.8</v>
      </c>
      <c r="M61" s="142" t="s">
        <v>79</v>
      </c>
      <c r="N61" s="134">
        <v>21.6</v>
      </c>
      <c r="O61" s="135" t="s">
        <v>94</v>
      </c>
      <c r="P61" s="143">
        <v>18.7</v>
      </c>
      <c r="Q61" s="131" t="s">
        <v>123</v>
      </c>
      <c r="R61" s="143">
        <v>13.9</v>
      </c>
      <c r="S61" s="152" t="s">
        <v>124</v>
      </c>
      <c r="T61" s="143">
        <v>13</v>
      </c>
      <c r="U61" s="131" t="s">
        <v>103</v>
      </c>
      <c r="V61" s="145">
        <v>8.4</v>
      </c>
    </row>
    <row r="62" spans="1:22" s="8" customFormat="1" ht="9.6" customHeight="1" x14ac:dyDescent="0.15">
      <c r="A62" s="129">
        <v>89</v>
      </c>
      <c r="B62" s="150" t="s">
        <v>134</v>
      </c>
      <c r="C62" s="146" t="s">
        <v>85</v>
      </c>
      <c r="D62" s="147">
        <v>173.6</v>
      </c>
      <c r="E62" s="146" t="s">
        <v>86</v>
      </c>
      <c r="F62" s="148">
        <v>128.1</v>
      </c>
      <c r="G62" s="131" t="s">
        <v>77</v>
      </c>
      <c r="H62" s="149">
        <v>98.5</v>
      </c>
      <c r="I62" s="131" t="s">
        <v>73</v>
      </c>
      <c r="J62" s="149">
        <v>52.7</v>
      </c>
      <c r="K62" s="142" t="s">
        <v>88</v>
      </c>
      <c r="L62" s="133">
        <v>25.4</v>
      </c>
      <c r="M62" s="142" t="s">
        <v>79</v>
      </c>
      <c r="N62" s="134">
        <v>19.399999999999999</v>
      </c>
      <c r="O62" s="135" t="s">
        <v>94</v>
      </c>
      <c r="P62" s="143">
        <v>17.3</v>
      </c>
      <c r="Q62" s="131" t="s">
        <v>123</v>
      </c>
      <c r="R62" s="143">
        <v>13.6</v>
      </c>
      <c r="S62" s="152" t="s">
        <v>124</v>
      </c>
      <c r="T62" s="143">
        <v>13.4</v>
      </c>
      <c r="U62" s="131" t="s">
        <v>103</v>
      </c>
      <c r="V62" s="145">
        <v>7.6</v>
      </c>
    </row>
    <row r="63" spans="1:22" s="8" customFormat="1" ht="9.6" customHeight="1" x14ac:dyDescent="0.15">
      <c r="A63" s="129">
        <v>90</v>
      </c>
      <c r="B63" s="141" t="s">
        <v>135</v>
      </c>
      <c r="C63" s="146" t="s">
        <v>85</v>
      </c>
      <c r="D63" s="147">
        <v>177.2</v>
      </c>
      <c r="E63" s="146" t="s">
        <v>86</v>
      </c>
      <c r="F63" s="148">
        <v>134.80000000000001</v>
      </c>
      <c r="G63" s="131" t="s">
        <v>77</v>
      </c>
      <c r="H63" s="149">
        <v>99.4</v>
      </c>
      <c r="I63" s="131" t="s">
        <v>73</v>
      </c>
      <c r="J63" s="149">
        <v>60.7</v>
      </c>
      <c r="K63" s="142" t="s">
        <v>88</v>
      </c>
      <c r="L63" s="133">
        <v>26.2</v>
      </c>
      <c r="M63" s="142" t="s">
        <v>79</v>
      </c>
      <c r="N63" s="134">
        <v>19.7</v>
      </c>
      <c r="O63" s="135" t="s">
        <v>94</v>
      </c>
      <c r="P63" s="143">
        <v>16.399999999999999</v>
      </c>
      <c r="Q63" s="152" t="s">
        <v>124</v>
      </c>
      <c r="R63" s="143">
        <v>14</v>
      </c>
      <c r="S63" s="131" t="s">
        <v>123</v>
      </c>
      <c r="T63" s="143">
        <v>13.7</v>
      </c>
      <c r="U63" s="144" t="s">
        <v>120</v>
      </c>
      <c r="V63" s="145">
        <v>7.7</v>
      </c>
    </row>
    <row r="64" spans="1:22" s="8" customFormat="1" ht="9.6" customHeight="1" x14ac:dyDescent="0.15">
      <c r="A64" s="129"/>
      <c r="B64" s="150"/>
      <c r="C64" s="151"/>
      <c r="D64" s="147"/>
      <c r="E64" s="151"/>
      <c r="F64" s="148"/>
      <c r="G64" s="151"/>
      <c r="H64" s="149"/>
      <c r="I64" s="151"/>
      <c r="J64" s="149"/>
      <c r="K64" s="139"/>
      <c r="L64" s="133"/>
      <c r="M64" s="136"/>
      <c r="N64" s="134"/>
      <c r="O64" s="138"/>
      <c r="P64" s="143"/>
      <c r="Q64" s="139"/>
      <c r="R64" s="143"/>
      <c r="S64" s="138"/>
      <c r="T64" s="143"/>
      <c r="U64" s="139"/>
      <c r="V64" s="145"/>
    </row>
    <row r="65" spans="1:22" s="8" customFormat="1" ht="9.6" customHeight="1" x14ac:dyDescent="0.15">
      <c r="A65" s="129">
        <v>91</v>
      </c>
      <c r="B65" s="141" t="s">
        <v>136</v>
      </c>
      <c r="C65" s="146" t="s">
        <v>85</v>
      </c>
      <c r="D65" s="147">
        <v>181.7</v>
      </c>
      <c r="E65" s="146" t="s">
        <v>86</v>
      </c>
      <c r="F65" s="148">
        <v>137.19999999999999</v>
      </c>
      <c r="G65" s="131" t="s">
        <v>77</v>
      </c>
      <c r="H65" s="149">
        <v>96.2</v>
      </c>
      <c r="I65" s="131" t="s">
        <v>73</v>
      </c>
      <c r="J65" s="149">
        <v>62</v>
      </c>
      <c r="K65" s="142" t="s">
        <v>88</v>
      </c>
      <c r="L65" s="133">
        <v>26.9</v>
      </c>
      <c r="M65" s="142" t="s">
        <v>79</v>
      </c>
      <c r="N65" s="134">
        <v>18.8</v>
      </c>
      <c r="O65" s="135" t="s">
        <v>94</v>
      </c>
      <c r="P65" s="143">
        <v>16.100000000000001</v>
      </c>
      <c r="Q65" s="152" t="s">
        <v>124</v>
      </c>
      <c r="R65" s="143">
        <v>13.8</v>
      </c>
      <c r="S65" s="131" t="s">
        <v>123</v>
      </c>
      <c r="T65" s="143">
        <v>13.7</v>
      </c>
      <c r="U65" s="144" t="s">
        <v>120</v>
      </c>
      <c r="V65" s="145">
        <v>7.8</v>
      </c>
    </row>
    <row r="66" spans="1:22" s="8" customFormat="1" ht="9.6" customHeight="1" x14ac:dyDescent="0.15">
      <c r="A66" s="129">
        <v>92</v>
      </c>
      <c r="B66" s="141" t="s">
        <v>137</v>
      </c>
      <c r="C66" s="146" t="s">
        <v>85</v>
      </c>
      <c r="D66" s="147">
        <v>187.8</v>
      </c>
      <c r="E66" s="146" t="s">
        <v>86</v>
      </c>
      <c r="F66" s="148">
        <v>142.19999999999999</v>
      </c>
      <c r="G66" s="131" t="s">
        <v>77</v>
      </c>
      <c r="H66" s="149">
        <v>95.6</v>
      </c>
      <c r="I66" s="131" t="s">
        <v>73</v>
      </c>
      <c r="J66" s="149">
        <v>65</v>
      </c>
      <c r="K66" s="142" t="s">
        <v>88</v>
      </c>
      <c r="L66" s="133">
        <v>28.1</v>
      </c>
      <c r="M66" s="142" t="s">
        <v>79</v>
      </c>
      <c r="N66" s="134">
        <v>18.899999999999999</v>
      </c>
      <c r="O66" s="135" t="s">
        <v>94</v>
      </c>
      <c r="P66" s="143">
        <v>16.899999999999999</v>
      </c>
      <c r="Q66" s="152" t="s">
        <v>124</v>
      </c>
      <c r="R66" s="143">
        <v>14.8</v>
      </c>
      <c r="S66" s="131" t="s">
        <v>123</v>
      </c>
      <c r="T66" s="143">
        <v>13.8</v>
      </c>
      <c r="U66" s="144" t="s">
        <v>120</v>
      </c>
      <c r="V66" s="145">
        <v>8</v>
      </c>
    </row>
    <row r="67" spans="1:22" s="8" customFormat="1" ht="9.6" customHeight="1" x14ac:dyDescent="0.15">
      <c r="A67" s="129">
        <v>93</v>
      </c>
      <c r="B67" s="141" t="s">
        <v>138</v>
      </c>
      <c r="C67" s="146" t="s">
        <v>85</v>
      </c>
      <c r="D67" s="147">
        <v>190.4</v>
      </c>
      <c r="E67" s="146" t="s">
        <v>86</v>
      </c>
      <c r="F67" s="148">
        <v>145.6</v>
      </c>
      <c r="G67" s="131" t="s">
        <v>77</v>
      </c>
      <c r="H67" s="149">
        <v>96</v>
      </c>
      <c r="I67" s="131" t="s">
        <v>73</v>
      </c>
      <c r="J67" s="149">
        <v>70.599999999999994</v>
      </c>
      <c r="K67" s="142" t="s">
        <v>88</v>
      </c>
      <c r="L67" s="133">
        <v>28</v>
      </c>
      <c r="M67" s="142" t="s">
        <v>79</v>
      </c>
      <c r="N67" s="134">
        <v>18.7</v>
      </c>
      <c r="O67" s="135" t="s">
        <v>94</v>
      </c>
      <c r="P67" s="143">
        <v>16.600000000000001</v>
      </c>
      <c r="Q67" s="152" t="s">
        <v>124</v>
      </c>
      <c r="R67" s="143">
        <v>14.9</v>
      </c>
      <c r="S67" s="131" t="s">
        <v>123</v>
      </c>
      <c r="T67" s="143">
        <v>13.6</v>
      </c>
      <c r="U67" s="144" t="s">
        <v>120</v>
      </c>
      <c r="V67" s="145">
        <v>8.3000000000000007</v>
      </c>
    </row>
    <row r="68" spans="1:22" s="8" customFormat="1" ht="9.6" customHeight="1" x14ac:dyDescent="0.15">
      <c r="A68" s="129">
        <v>94</v>
      </c>
      <c r="B68" s="141" t="s">
        <v>139</v>
      </c>
      <c r="C68" s="146" t="s">
        <v>85</v>
      </c>
      <c r="D68" s="147">
        <v>196.4</v>
      </c>
      <c r="E68" s="146" t="s">
        <v>86</v>
      </c>
      <c r="F68" s="148">
        <v>128.6</v>
      </c>
      <c r="G68" s="131" t="s">
        <v>77</v>
      </c>
      <c r="H68" s="149">
        <v>96.9</v>
      </c>
      <c r="I68" s="131" t="s">
        <v>73</v>
      </c>
      <c r="J68" s="149">
        <v>72.400000000000006</v>
      </c>
      <c r="K68" s="142" t="s">
        <v>88</v>
      </c>
      <c r="L68" s="133">
        <v>29.1</v>
      </c>
      <c r="M68" s="142" t="s">
        <v>79</v>
      </c>
      <c r="N68" s="134">
        <v>18.899999999999999</v>
      </c>
      <c r="O68" s="135" t="s">
        <v>94</v>
      </c>
      <c r="P68" s="143">
        <v>16.899999999999999</v>
      </c>
      <c r="Q68" s="152" t="s">
        <v>124</v>
      </c>
      <c r="R68" s="143">
        <v>15.1</v>
      </c>
      <c r="S68" s="131" t="s">
        <v>123</v>
      </c>
      <c r="T68" s="143">
        <v>13.3</v>
      </c>
      <c r="U68" s="144" t="s">
        <v>120</v>
      </c>
      <c r="V68" s="145">
        <v>8.8000000000000007</v>
      </c>
    </row>
    <row r="69" spans="1:22" s="8" customFormat="1" ht="9.6" customHeight="1" x14ac:dyDescent="0.15">
      <c r="A69" s="129">
        <v>95</v>
      </c>
      <c r="B69" s="141" t="s">
        <v>140</v>
      </c>
      <c r="C69" s="146" t="s">
        <v>85</v>
      </c>
      <c r="D69" s="147">
        <v>211.6</v>
      </c>
      <c r="E69" s="131" t="s">
        <v>77</v>
      </c>
      <c r="F69" s="148">
        <v>117.9</v>
      </c>
      <c r="G69" s="146" t="s">
        <v>86</v>
      </c>
      <c r="H69" s="149">
        <v>112</v>
      </c>
      <c r="I69" s="131" t="s">
        <v>141</v>
      </c>
      <c r="J69" s="149">
        <v>64.099999999999994</v>
      </c>
      <c r="K69" s="142" t="s">
        <v>88</v>
      </c>
      <c r="L69" s="133">
        <v>36.5</v>
      </c>
      <c r="M69" s="142" t="s">
        <v>79</v>
      </c>
      <c r="N69" s="134">
        <v>17.3</v>
      </c>
      <c r="O69" s="135" t="s">
        <v>94</v>
      </c>
      <c r="P69" s="143">
        <v>17.2</v>
      </c>
      <c r="Q69" s="131" t="s">
        <v>142</v>
      </c>
      <c r="R69" s="143">
        <v>13.7</v>
      </c>
      <c r="S69" s="131" t="s">
        <v>143</v>
      </c>
      <c r="T69" s="143">
        <v>13</v>
      </c>
      <c r="U69" s="144" t="s">
        <v>120</v>
      </c>
      <c r="V69" s="145">
        <v>11.4</v>
      </c>
    </row>
    <row r="70" spans="1:22" s="8" customFormat="1" ht="9.6" customHeight="1" x14ac:dyDescent="0.15">
      <c r="A70" s="129"/>
      <c r="B70" s="150"/>
      <c r="C70" s="151"/>
      <c r="D70" s="147"/>
      <c r="E70" s="151"/>
      <c r="F70" s="148"/>
      <c r="G70" s="151"/>
      <c r="H70" s="149"/>
      <c r="I70" s="151"/>
      <c r="J70" s="149"/>
      <c r="K70" s="142"/>
      <c r="L70" s="133"/>
      <c r="M70" s="136"/>
      <c r="N70" s="134"/>
      <c r="O70" s="138"/>
      <c r="P70" s="143"/>
      <c r="Q70" s="138"/>
      <c r="R70" s="143"/>
      <c r="S70" s="138"/>
      <c r="T70" s="125"/>
      <c r="U70" s="139"/>
      <c r="V70" s="145"/>
    </row>
    <row r="71" spans="1:22" s="8" customFormat="1" ht="9.6" customHeight="1" x14ac:dyDescent="0.15">
      <c r="A71" s="129">
        <v>96</v>
      </c>
      <c r="B71" s="141" t="s">
        <v>144</v>
      </c>
      <c r="C71" s="146" t="s">
        <v>85</v>
      </c>
      <c r="D71" s="147">
        <v>217.5</v>
      </c>
      <c r="E71" s="131" t="s">
        <v>77</v>
      </c>
      <c r="F71" s="148">
        <v>112.6</v>
      </c>
      <c r="G71" s="146" t="s">
        <v>86</v>
      </c>
      <c r="H71" s="149">
        <v>110.8</v>
      </c>
      <c r="I71" s="131" t="s">
        <v>141</v>
      </c>
      <c r="J71" s="149">
        <v>56.9</v>
      </c>
      <c r="K71" s="142" t="s">
        <v>88</v>
      </c>
      <c r="L71" s="133">
        <v>31.4</v>
      </c>
      <c r="M71" s="135" t="s">
        <v>94</v>
      </c>
      <c r="N71" s="134">
        <v>17.8</v>
      </c>
      <c r="O71" s="142" t="s">
        <v>79</v>
      </c>
      <c r="P71" s="143">
        <v>16.7</v>
      </c>
      <c r="Q71" s="131" t="s">
        <v>142</v>
      </c>
      <c r="R71" s="143">
        <v>13.2</v>
      </c>
      <c r="S71" s="131" t="s">
        <v>143</v>
      </c>
      <c r="T71" s="143">
        <v>13</v>
      </c>
      <c r="U71" s="144" t="s">
        <v>120</v>
      </c>
      <c r="V71" s="145">
        <v>10.3</v>
      </c>
    </row>
    <row r="72" spans="1:22" s="8" customFormat="1" ht="9.6" customHeight="1" x14ac:dyDescent="0.15">
      <c r="A72" s="129">
        <v>97</v>
      </c>
      <c r="B72" s="141" t="s">
        <v>145</v>
      </c>
      <c r="C72" s="146" t="s">
        <v>85</v>
      </c>
      <c r="D72" s="147">
        <v>220.4</v>
      </c>
      <c r="E72" s="146" t="s">
        <v>86</v>
      </c>
      <c r="F72" s="148">
        <v>112.2</v>
      </c>
      <c r="G72" s="131" t="s">
        <v>77</v>
      </c>
      <c r="H72" s="149">
        <v>111</v>
      </c>
      <c r="I72" s="131" t="s">
        <v>141</v>
      </c>
      <c r="J72" s="149">
        <v>63.1</v>
      </c>
      <c r="K72" s="142" t="s">
        <v>88</v>
      </c>
      <c r="L72" s="133">
        <v>31.1</v>
      </c>
      <c r="M72" s="135" t="s">
        <v>94</v>
      </c>
      <c r="N72" s="134">
        <v>18.8</v>
      </c>
      <c r="O72" s="142" t="s">
        <v>79</v>
      </c>
      <c r="P72" s="143">
        <v>17.2</v>
      </c>
      <c r="Q72" s="131" t="s">
        <v>143</v>
      </c>
      <c r="R72" s="143">
        <v>13.3</v>
      </c>
      <c r="S72" s="131" t="s">
        <v>142</v>
      </c>
      <c r="T72" s="143">
        <v>13.3</v>
      </c>
      <c r="U72" s="144" t="s">
        <v>120</v>
      </c>
      <c r="V72" s="145">
        <v>9.9</v>
      </c>
    </row>
    <row r="73" spans="1:22" s="8" customFormat="1" ht="9.6" customHeight="1" x14ac:dyDescent="0.15">
      <c r="A73" s="129">
        <v>98</v>
      </c>
      <c r="B73" s="141" t="s">
        <v>146</v>
      </c>
      <c r="C73" s="146" t="s">
        <v>85</v>
      </c>
      <c r="D73" s="147">
        <v>226.7</v>
      </c>
      <c r="E73" s="146" t="s">
        <v>86</v>
      </c>
      <c r="F73" s="148">
        <v>114.3</v>
      </c>
      <c r="G73" s="131" t="s">
        <v>77</v>
      </c>
      <c r="H73" s="149">
        <v>110</v>
      </c>
      <c r="I73" s="131" t="s">
        <v>141</v>
      </c>
      <c r="J73" s="149">
        <v>63.8</v>
      </c>
      <c r="K73" s="142" t="s">
        <v>88</v>
      </c>
      <c r="L73" s="133">
        <v>31.1</v>
      </c>
      <c r="M73" s="135" t="s">
        <v>94</v>
      </c>
      <c r="N73" s="134">
        <v>25.4</v>
      </c>
      <c r="O73" s="142" t="s">
        <v>79</v>
      </c>
      <c r="P73" s="143">
        <v>17.100000000000001</v>
      </c>
      <c r="Q73" s="131" t="s">
        <v>143</v>
      </c>
      <c r="R73" s="143">
        <v>13.3</v>
      </c>
      <c r="S73" s="131" t="s">
        <v>142</v>
      </c>
      <c r="T73" s="143">
        <v>12.9</v>
      </c>
      <c r="U73" s="144" t="s">
        <v>120</v>
      </c>
      <c r="V73" s="145">
        <v>10</v>
      </c>
    </row>
    <row r="74" spans="1:22" s="8" customFormat="1" ht="9.6" customHeight="1" x14ac:dyDescent="0.15">
      <c r="A74" s="129">
        <v>99</v>
      </c>
      <c r="B74" s="141" t="s">
        <v>147</v>
      </c>
      <c r="C74" s="146" t="s">
        <v>148</v>
      </c>
      <c r="D74" s="147">
        <v>231.64423751514764</v>
      </c>
      <c r="E74" s="146" t="s">
        <v>149</v>
      </c>
      <c r="F74" s="148">
        <v>120.44693539128772</v>
      </c>
      <c r="G74" s="131" t="s">
        <v>150</v>
      </c>
      <c r="H74" s="149">
        <v>110.80824669940685</v>
      </c>
      <c r="I74" s="131" t="s">
        <v>151</v>
      </c>
      <c r="J74" s="149">
        <v>74.936220422220813</v>
      </c>
      <c r="K74" s="142" t="s">
        <v>152</v>
      </c>
      <c r="L74" s="133">
        <v>31.952771222654505</v>
      </c>
      <c r="M74" s="135" t="s">
        <v>153</v>
      </c>
      <c r="N74" s="134">
        <v>25.043848459723201</v>
      </c>
      <c r="O74" s="142" t="s">
        <v>154</v>
      </c>
      <c r="P74" s="143">
        <v>18.200299764015561</v>
      </c>
      <c r="Q74" s="131" t="s">
        <v>155</v>
      </c>
      <c r="R74" s="143">
        <v>14.114420562535877</v>
      </c>
      <c r="S74" s="131" t="s">
        <v>156</v>
      </c>
      <c r="T74" s="143">
        <v>13.222303718349385</v>
      </c>
      <c r="U74" s="144" t="s">
        <v>157</v>
      </c>
      <c r="V74" s="145">
        <v>10.41042158300912</v>
      </c>
    </row>
    <row r="75" spans="1:22" s="8" customFormat="1" ht="9.6" customHeight="1" x14ac:dyDescent="0.15">
      <c r="A75" s="129">
        <v>2000</v>
      </c>
      <c r="B75" s="141" t="s">
        <v>158</v>
      </c>
      <c r="C75" s="146" t="s">
        <v>85</v>
      </c>
      <c r="D75" s="147">
        <v>235.2</v>
      </c>
      <c r="E75" s="146" t="s">
        <v>86</v>
      </c>
      <c r="F75" s="148">
        <v>116.8</v>
      </c>
      <c r="G75" s="131" t="s">
        <v>77</v>
      </c>
      <c r="H75" s="149">
        <v>105.5</v>
      </c>
      <c r="I75" s="131" t="s">
        <v>141</v>
      </c>
      <c r="J75" s="149">
        <v>69.2</v>
      </c>
      <c r="K75" s="142" t="s">
        <v>88</v>
      </c>
      <c r="L75" s="133">
        <v>31.4</v>
      </c>
      <c r="M75" s="135" t="s">
        <v>94</v>
      </c>
      <c r="N75" s="134">
        <v>24.1</v>
      </c>
      <c r="O75" s="142" t="s">
        <v>79</v>
      </c>
      <c r="P75" s="143">
        <v>16.899999999999999</v>
      </c>
      <c r="Q75" s="131" t="s">
        <v>143</v>
      </c>
      <c r="R75" s="143">
        <v>13.7</v>
      </c>
      <c r="S75" s="131" t="s">
        <v>142</v>
      </c>
      <c r="T75" s="143">
        <v>12.8</v>
      </c>
      <c r="U75" s="144" t="s">
        <v>159</v>
      </c>
      <c r="V75" s="145">
        <v>10.199999999999999</v>
      </c>
    </row>
    <row r="76" spans="1:22" s="8" customFormat="1" ht="9.6" customHeight="1" x14ac:dyDescent="0.15">
      <c r="A76" s="129"/>
      <c r="B76" s="141"/>
      <c r="C76" s="146"/>
      <c r="D76" s="147"/>
      <c r="E76" s="146"/>
      <c r="F76" s="148"/>
      <c r="G76" s="131"/>
      <c r="H76" s="149"/>
      <c r="I76" s="131"/>
      <c r="J76" s="149"/>
      <c r="K76" s="142"/>
      <c r="L76" s="133"/>
      <c r="M76" s="135"/>
      <c r="N76" s="134"/>
      <c r="O76" s="142"/>
      <c r="P76" s="143"/>
      <c r="Q76" s="131"/>
      <c r="R76" s="143"/>
      <c r="S76" s="131"/>
      <c r="T76" s="143"/>
      <c r="U76" s="144"/>
      <c r="V76" s="145"/>
    </row>
    <row r="77" spans="1:22" s="144" customFormat="1" ht="9.6" customHeight="1" x14ac:dyDescent="0.15">
      <c r="A77" s="153" t="s">
        <v>160</v>
      </c>
      <c r="B77" s="141" t="s">
        <v>161</v>
      </c>
      <c r="C77" s="146" t="s">
        <v>85</v>
      </c>
      <c r="D77" s="154">
        <v>238.8</v>
      </c>
      <c r="E77" s="146" t="s">
        <v>86</v>
      </c>
      <c r="F77" s="155">
        <v>117.8</v>
      </c>
      <c r="G77" s="131" t="s">
        <v>77</v>
      </c>
      <c r="H77" s="154">
        <v>104.7</v>
      </c>
      <c r="I77" s="131" t="s">
        <v>141</v>
      </c>
      <c r="J77" s="149">
        <v>67.8</v>
      </c>
      <c r="K77" s="142" t="s">
        <v>88</v>
      </c>
      <c r="L77" s="133">
        <v>31.4</v>
      </c>
      <c r="M77" s="135" t="s">
        <v>94</v>
      </c>
      <c r="N77" s="134">
        <v>23.3</v>
      </c>
      <c r="O77" s="142" t="s">
        <v>79</v>
      </c>
      <c r="P77" s="143">
        <v>17.600000000000001</v>
      </c>
      <c r="Q77" s="131" t="s">
        <v>143</v>
      </c>
      <c r="R77" s="143">
        <v>14</v>
      </c>
      <c r="S77" s="131" t="s">
        <v>142</v>
      </c>
      <c r="T77" s="143">
        <v>12.6</v>
      </c>
      <c r="U77" s="144" t="s">
        <v>159</v>
      </c>
      <c r="V77" s="156">
        <v>10.4</v>
      </c>
    </row>
    <row r="78" spans="1:22" s="157" customFormat="1" ht="9.6" customHeight="1" x14ac:dyDescent="0.15">
      <c r="A78" s="153" t="s">
        <v>162</v>
      </c>
      <c r="B78" s="141" t="s">
        <v>163</v>
      </c>
      <c r="C78" s="146" t="s">
        <v>85</v>
      </c>
      <c r="D78" s="154">
        <v>241.7</v>
      </c>
      <c r="E78" s="146" t="s">
        <v>86</v>
      </c>
      <c r="F78" s="155">
        <v>121</v>
      </c>
      <c r="G78" s="131" t="s">
        <v>77</v>
      </c>
      <c r="H78" s="154">
        <v>103.4</v>
      </c>
      <c r="I78" s="131" t="s">
        <v>141</v>
      </c>
      <c r="J78" s="149">
        <v>69.400000000000006</v>
      </c>
      <c r="K78" s="142" t="s">
        <v>88</v>
      </c>
      <c r="L78" s="133">
        <v>30.7</v>
      </c>
      <c r="M78" s="135" t="s">
        <v>94</v>
      </c>
      <c r="N78" s="134">
        <v>23.8</v>
      </c>
      <c r="O78" s="146" t="s">
        <v>79</v>
      </c>
      <c r="P78" s="143">
        <v>18</v>
      </c>
      <c r="Q78" s="131" t="s">
        <v>143</v>
      </c>
      <c r="R78" s="143">
        <v>14.4</v>
      </c>
      <c r="S78" s="131" t="s">
        <v>142</v>
      </c>
      <c r="T78" s="143">
        <v>12.3</v>
      </c>
      <c r="U78" s="144" t="s">
        <v>159</v>
      </c>
      <c r="V78" s="156">
        <v>10.3</v>
      </c>
    </row>
    <row r="79" spans="1:22" s="8" customFormat="1" ht="9" customHeight="1" x14ac:dyDescent="0.15">
      <c r="A79" s="153" t="s">
        <v>164</v>
      </c>
      <c r="B79" s="141" t="s">
        <v>165</v>
      </c>
      <c r="C79" s="146" t="s">
        <v>85</v>
      </c>
      <c r="D79" s="154">
        <v>245.4</v>
      </c>
      <c r="E79" s="146" t="s">
        <v>86</v>
      </c>
      <c r="F79" s="155">
        <v>126.5</v>
      </c>
      <c r="G79" s="131" t="s">
        <v>77</v>
      </c>
      <c r="H79" s="154">
        <v>104.7</v>
      </c>
      <c r="I79" s="131" t="s">
        <v>141</v>
      </c>
      <c r="J79" s="149">
        <v>75.3</v>
      </c>
      <c r="K79" s="146" t="s">
        <v>88</v>
      </c>
      <c r="L79" s="133">
        <v>30.7</v>
      </c>
      <c r="M79" s="135" t="s">
        <v>94</v>
      </c>
      <c r="N79" s="134">
        <v>25.5</v>
      </c>
      <c r="O79" s="146" t="s">
        <v>79</v>
      </c>
      <c r="P79" s="143">
        <v>18.600000000000001</v>
      </c>
      <c r="Q79" s="131" t="s">
        <v>143</v>
      </c>
      <c r="R79" s="143">
        <v>14.9</v>
      </c>
      <c r="S79" s="131" t="s">
        <v>142</v>
      </c>
      <c r="T79" s="143">
        <v>12.5</v>
      </c>
      <c r="U79" s="144" t="s">
        <v>159</v>
      </c>
      <c r="V79" s="156">
        <v>10.8</v>
      </c>
    </row>
    <row r="80" spans="1:22" s="8" customFormat="1" ht="9" customHeight="1" x14ac:dyDescent="0.15">
      <c r="A80" s="153" t="s">
        <v>166</v>
      </c>
      <c r="B80" s="158" t="s">
        <v>167</v>
      </c>
      <c r="C80" s="146" t="s">
        <v>85</v>
      </c>
      <c r="D80" s="154">
        <v>253.9</v>
      </c>
      <c r="E80" s="146" t="s">
        <v>86</v>
      </c>
      <c r="F80" s="154">
        <v>126.5</v>
      </c>
      <c r="G80" s="131" t="s">
        <v>77</v>
      </c>
      <c r="H80" s="154">
        <v>102.3</v>
      </c>
      <c r="I80" s="131" t="s">
        <v>141</v>
      </c>
      <c r="J80" s="149">
        <v>75.7</v>
      </c>
      <c r="K80" s="146" t="s">
        <v>88</v>
      </c>
      <c r="L80" s="133">
        <v>30.3</v>
      </c>
      <c r="M80" s="135" t="s">
        <v>94</v>
      </c>
      <c r="N80" s="134">
        <v>24</v>
      </c>
      <c r="O80" s="146" t="s">
        <v>79</v>
      </c>
      <c r="P80" s="143">
        <v>19.100000000000001</v>
      </c>
      <c r="Q80" s="131" t="s">
        <v>143</v>
      </c>
      <c r="R80" s="143">
        <v>15.2</v>
      </c>
      <c r="S80" s="131" t="s">
        <v>142</v>
      </c>
      <c r="T80" s="143">
        <v>12.6</v>
      </c>
      <c r="U80" s="131" t="s">
        <v>159</v>
      </c>
      <c r="V80" s="156">
        <v>10.7</v>
      </c>
    </row>
    <row r="81" spans="1:22" s="9" customFormat="1" ht="9" customHeight="1" x14ac:dyDescent="0.15">
      <c r="A81" s="153" t="s">
        <v>168</v>
      </c>
      <c r="B81" s="158" t="s">
        <v>169</v>
      </c>
      <c r="C81" s="146" t="s">
        <v>85</v>
      </c>
      <c r="D81" s="159">
        <v>258.3</v>
      </c>
      <c r="E81" s="146" t="s">
        <v>86</v>
      </c>
      <c r="F81" s="159">
        <v>137.19999999999999</v>
      </c>
      <c r="G81" s="131" t="s">
        <v>77</v>
      </c>
      <c r="H81" s="159">
        <v>105.3</v>
      </c>
      <c r="I81" s="131" t="s">
        <v>141</v>
      </c>
      <c r="J81" s="149">
        <v>85</v>
      </c>
      <c r="K81" s="146" t="s">
        <v>88</v>
      </c>
      <c r="L81" s="133">
        <v>31.6</v>
      </c>
      <c r="M81" s="135" t="s">
        <v>94</v>
      </c>
      <c r="N81" s="134">
        <v>24.2</v>
      </c>
      <c r="O81" s="146" t="s">
        <v>79</v>
      </c>
      <c r="P81" s="143">
        <v>20.9</v>
      </c>
      <c r="Q81" s="131" t="s">
        <v>143</v>
      </c>
      <c r="R81" s="143">
        <v>16.3</v>
      </c>
      <c r="S81" s="131" t="s">
        <v>142</v>
      </c>
      <c r="T81" s="143">
        <v>13</v>
      </c>
      <c r="U81" s="131" t="s">
        <v>159</v>
      </c>
      <c r="V81" s="156">
        <v>11.4</v>
      </c>
    </row>
    <row r="82" spans="1:22" s="8" customFormat="1" ht="9.6" customHeight="1" x14ac:dyDescent="0.15">
      <c r="A82" s="129"/>
      <c r="B82" s="141"/>
      <c r="C82" s="146"/>
      <c r="D82" s="147"/>
      <c r="E82" s="146"/>
      <c r="F82" s="148"/>
      <c r="G82" s="131"/>
      <c r="H82" s="149"/>
      <c r="I82" s="131"/>
      <c r="J82" s="149"/>
      <c r="K82" s="142"/>
      <c r="L82" s="133"/>
      <c r="M82" s="135"/>
      <c r="N82" s="134"/>
      <c r="O82" s="142"/>
      <c r="P82" s="143"/>
      <c r="Q82" s="131"/>
      <c r="R82" s="143"/>
      <c r="S82" s="131"/>
      <c r="T82" s="143"/>
      <c r="U82" s="144"/>
      <c r="V82" s="145"/>
    </row>
    <row r="83" spans="1:22" s="9" customFormat="1" ht="9" customHeight="1" x14ac:dyDescent="0.15">
      <c r="A83" s="153" t="s">
        <v>170</v>
      </c>
      <c r="B83" s="158" t="s">
        <v>171</v>
      </c>
      <c r="C83" s="146" t="s">
        <v>85</v>
      </c>
      <c r="D83" s="159">
        <v>261</v>
      </c>
      <c r="E83" s="146" t="s">
        <v>86</v>
      </c>
      <c r="F83" s="159">
        <v>137.19999999999999</v>
      </c>
      <c r="G83" s="131" t="s">
        <v>77</v>
      </c>
      <c r="H83" s="159">
        <v>101.7</v>
      </c>
      <c r="I83" s="131" t="s">
        <v>141</v>
      </c>
      <c r="J83" s="149">
        <v>85</v>
      </c>
      <c r="K83" s="146" t="s">
        <v>88</v>
      </c>
      <c r="L83" s="133">
        <v>30.3</v>
      </c>
      <c r="M83" s="135" t="s">
        <v>94</v>
      </c>
      <c r="N83" s="134">
        <v>23.7</v>
      </c>
      <c r="O83" s="146" t="s">
        <v>79</v>
      </c>
      <c r="P83" s="143">
        <v>22</v>
      </c>
      <c r="Q83" s="131" t="s">
        <v>143</v>
      </c>
      <c r="R83" s="143">
        <v>16.8</v>
      </c>
      <c r="S83" s="131" t="s">
        <v>142</v>
      </c>
      <c r="T83" s="143">
        <v>12.9</v>
      </c>
      <c r="U83" s="131" t="s">
        <v>159</v>
      </c>
      <c r="V83" s="156">
        <v>11.4</v>
      </c>
    </row>
    <row r="84" spans="1:22" s="160" customFormat="1" ht="9" customHeight="1" x14ac:dyDescent="0.15">
      <c r="A84" s="153" t="s">
        <v>172</v>
      </c>
      <c r="B84" s="158" t="s">
        <v>173</v>
      </c>
      <c r="C84" s="146" t="s">
        <v>85</v>
      </c>
      <c r="D84" s="159">
        <v>266.89999999999998</v>
      </c>
      <c r="E84" s="146" t="s">
        <v>86</v>
      </c>
      <c r="F84" s="159">
        <v>139.19999999999999</v>
      </c>
      <c r="G84" s="131" t="s">
        <v>77</v>
      </c>
      <c r="H84" s="159">
        <v>100.8</v>
      </c>
      <c r="I84" s="131" t="s">
        <v>141</v>
      </c>
      <c r="J84" s="149">
        <v>87.4</v>
      </c>
      <c r="K84" s="146" t="s">
        <v>88</v>
      </c>
      <c r="L84" s="133">
        <v>30.1</v>
      </c>
      <c r="M84" s="135" t="s">
        <v>94</v>
      </c>
      <c r="N84" s="134">
        <v>24.4</v>
      </c>
      <c r="O84" s="146" t="s">
        <v>79</v>
      </c>
      <c r="P84" s="143">
        <v>24.4</v>
      </c>
      <c r="Q84" s="131" t="s">
        <v>143</v>
      </c>
      <c r="R84" s="143">
        <v>17.2</v>
      </c>
      <c r="S84" s="131" t="s">
        <v>142</v>
      </c>
      <c r="T84" s="143">
        <v>12.8</v>
      </c>
      <c r="U84" s="131" t="s">
        <v>159</v>
      </c>
      <c r="V84" s="156">
        <v>11.8</v>
      </c>
    </row>
    <row r="85" spans="1:22" s="160" customFormat="1" ht="9" customHeight="1" x14ac:dyDescent="0.15">
      <c r="A85" s="153" t="s">
        <v>174</v>
      </c>
      <c r="B85" s="158" t="s">
        <v>175</v>
      </c>
      <c r="C85" s="146" t="s">
        <v>85</v>
      </c>
      <c r="D85" s="159">
        <v>272.3</v>
      </c>
      <c r="E85" s="146" t="s">
        <v>86</v>
      </c>
      <c r="F85" s="159">
        <v>144.4</v>
      </c>
      <c r="G85" s="131" t="s">
        <v>77</v>
      </c>
      <c r="H85" s="159">
        <v>100.9</v>
      </c>
      <c r="I85" s="131" t="s">
        <v>141</v>
      </c>
      <c r="J85" s="149">
        <v>91.6</v>
      </c>
      <c r="K85" s="146" t="s">
        <v>88</v>
      </c>
      <c r="L85" s="133">
        <v>30.3</v>
      </c>
      <c r="M85" s="135" t="s">
        <v>79</v>
      </c>
      <c r="N85" s="134">
        <v>28.6</v>
      </c>
      <c r="O85" s="142" t="s">
        <v>94</v>
      </c>
      <c r="P85" s="143">
        <v>24</v>
      </c>
      <c r="Q85" s="131" t="s">
        <v>143</v>
      </c>
      <c r="R85" s="143">
        <v>17.899999999999999</v>
      </c>
      <c r="S85" s="131" t="s">
        <v>142</v>
      </c>
      <c r="T85" s="143">
        <v>12.9</v>
      </c>
      <c r="U85" s="131" t="s">
        <v>159</v>
      </c>
      <c r="V85" s="156">
        <v>12.3</v>
      </c>
    </row>
    <row r="86" spans="1:22" s="8" customFormat="1" ht="9" customHeight="1" x14ac:dyDescent="0.15">
      <c r="A86" s="153" t="s">
        <v>176</v>
      </c>
      <c r="B86" s="158" t="s">
        <v>177</v>
      </c>
      <c r="C86" s="146" t="s">
        <v>85</v>
      </c>
      <c r="D86" s="159">
        <v>273.5</v>
      </c>
      <c r="E86" s="146" t="s">
        <v>86</v>
      </c>
      <c r="F86" s="159">
        <v>143.69999999999999</v>
      </c>
      <c r="G86" s="131" t="s">
        <v>77</v>
      </c>
      <c r="H86" s="159">
        <v>97.2</v>
      </c>
      <c r="I86" s="131" t="s">
        <v>141</v>
      </c>
      <c r="J86" s="149">
        <v>89</v>
      </c>
      <c r="K86" s="142" t="s">
        <v>79</v>
      </c>
      <c r="L86" s="133">
        <v>30.7</v>
      </c>
      <c r="M86" s="142" t="s">
        <v>88</v>
      </c>
      <c r="N86" s="134">
        <v>30</v>
      </c>
      <c r="O86" s="135" t="s">
        <v>94</v>
      </c>
      <c r="P86" s="143">
        <v>24.4</v>
      </c>
      <c r="Q86" s="131" t="s">
        <v>143</v>
      </c>
      <c r="R86" s="143">
        <v>18.100000000000001</v>
      </c>
      <c r="S86" s="131" t="s">
        <v>142</v>
      </c>
      <c r="T86" s="143">
        <v>12.7</v>
      </c>
      <c r="U86" s="131" t="s">
        <v>159</v>
      </c>
      <c r="V86" s="156">
        <v>12.2</v>
      </c>
    </row>
    <row r="87" spans="1:22" s="8" customFormat="1" ht="9" customHeight="1" x14ac:dyDescent="0.15">
      <c r="A87" s="153">
        <v>10</v>
      </c>
      <c r="B87" s="158" t="s">
        <v>178</v>
      </c>
      <c r="C87" s="146" t="s">
        <v>148</v>
      </c>
      <c r="D87" s="159">
        <v>279.7</v>
      </c>
      <c r="E87" s="146" t="s">
        <v>149</v>
      </c>
      <c r="F87" s="159">
        <v>149.80000000000001</v>
      </c>
      <c r="G87" s="131" t="s">
        <v>150</v>
      </c>
      <c r="H87" s="159">
        <v>97.7</v>
      </c>
      <c r="I87" s="131" t="s">
        <v>151</v>
      </c>
      <c r="J87" s="149">
        <v>94.1</v>
      </c>
      <c r="K87" s="142" t="s">
        <v>154</v>
      </c>
      <c r="L87" s="133">
        <v>35.9</v>
      </c>
      <c r="M87" s="142" t="s">
        <v>152</v>
      </c>
      <c r="N87" s="134">
        <v>32.200000000000003</v>
      </c>
      <c r="O87" s="135" t="s">
        <v>153</v>
      </c>
      <c r="P87" s="143">
        <v>23.4</v>
      </c>
      <c r="Q87" s="131" t="s">
        <v>155</v>
      </c>
      <c r="R87" s="143">
        <v>18.8</v>
      </c>
      <c r="S87" s="131" t="s">
        <v>157</v>
      </c>
      <c r="T87" s="143">
        <v>12.9</v>
      </c>
      <c r="U87" s="131" t="s">
        <v>156</v>
      </c>
      <c r="V87" s="156">
        <v>12.8</v>
      </c>
    </row>
    <row r="88" spans="1:22" s="8" customFormat="1" ht="9" customHeight="1" x14ac:dyDescent="0.15">
      <c r="A88" s="153"/>
      <c r="B88" s="158"/>
      <c r="C88" s="146"/>
      <c r="D88" s="159"/>
      <c r="E88" s="146"/>
      <c r="F88" s="159"/>
      <c r="G88" s="131"/>
      <c r="H88" s="159"/>
      <c r="I88" s="131"/>
      <c r="J88" s="149"/>
      <c r="K88" s="142"/>
      <c r="L88" s="133"/>
      <c r="M88" s="142"/>
      <c r="N88" s="134"/>
      <c r="O88" s="135"/>
      <c r="P88" s="143"/>
      <c r="Q88" s="131"/>
      <c r="R88" s="143"/>
      <c r="S88" s="131"/>
      <c r="T88" s="143"/>
      <c r="U88" s="131"/>
      <c r="V88" s="156"/>
    </row>
    <row r="89" spans="1:22" s="8" customFormat="1" ht="9" customHeight="1" x14ac:dyDescent="0.15">
      <c r="A89" s="153">
        <v>11</v>
      </c>
      <c r="B89" s="158" t="s">
        <v>179</v>
      </c>
      <c r="C89" s="146" t="s">
        <v>85</v>
      </c>
      <c r="D89" s="159">
        <v>283.2</v>
      </c>
      <c r="E89" s="146" t="s">
        <v>86</v>
      </c>
      <c r="F89" s="159">
        <v>154.5</v>
      </c>
      <c r="G89" s="142" t="s">
        <v>180</v>
      </c>
      <c r="H89" s="159">
        <v>98.9</v>
      </c>
      <c r="I89" s="131" t="s">
        <v>77</v>
      </c>
      <c r="J89" s="149">
        <v>98.2</v>
      </c>
      <c r="K89" s="142" t="s">
        <v>88</v>
      </c>
      <c r="L89" s="133">
        <v>47.1</v>
      </c>
      <c r="M89" s="142" t="s">
        <v>181</v>
      </c>
      <c r="N89" s="134">
        <v>41.4</v>
      </c>
      <c r="O89" s="135" t="s">
        <v>94</v>
      </c>
      <c r="P89" s="143">
        <v>22.9</v>
      </c>
      <c r="Q89" s="131" t="s">
        <v>143</v>
      </c>
      <c r="R89" s="143">
        <v>19.399999999999999</v>
      </c>
      <c r="S89" s="131" t="s">
        <v>159</v>
      </c>
      <c r="T89" s="143">
        <v>13.2</v>
      </c>
      <c r="U89" s="131" t="s">
        <v>142</v>
      </c>
      <c r="V89" s="156">
        <v>13</v>
      </c>
    </row>
    <row r="90" spans="1:22" s="8" customFormat="1" ht="9" customHeight="1" x14ac:dyDescent="0.15">
      <c r="A90" s="153">
        <v>12</v>
      </c>
      <c r="B90" s="158" t="s">
        <v>182</v>
      </c>
      <c r="C90" s="146" t="s">
        <v>85</v>
      </c>
      <c r="D90" s="159">
        <v>286.60000000000002</v>
      </c>
      <c r="E90" s="146" t="s">
        <v>86</v>
      </c>
      <c r="F90" s="159">
        <v>157.9</v>
      </c>
      <c r="G90" s="142" t="s">
        <v>180</v>
      </c>
      <c r="H90" s="159">
        <v>98.4</v>
      </c>
      <c r="I90" s="131" t="s">
        <v>77</v>
      </c>
      <c r="J90" s="149">
        <v>96.5</v>
      </c>
      <c r="K90" s="142" t="s">
        <v>181</v>
      </c>
      <c r="L90" s="133">
        <v>48.2</v>
      </c>
      <c r="M90" s="142" t="s">
        <v>88</v>
      </c>
      <c r="N90" s="134">
        <v>32.6</v>
      </c>
      <c r="O90" s="135" t="s">
        <v>94</v>
      </c>
      <c r="P90" s="143">
        <v>21</v>
      </c>
      <c r="Q90" s="131" t="s">
        <v>143</v>
      </c>
      <c r="R90" s="143">
        <v>19.899999999999999</v>
      </c>
      <c r="S90" s="131" t="s">
        <v>159</v>
      </c>
      <c r="T90" s="143">
        <v>13</v>
      </c>
      <c r="U90" s="131" t="s">
        <v>142</v>
      </c>
      <c r="V90" s="156">
        <v>12.7</v>
      </c>
    </row>
    <row r="91" spans="1:22" s="8" customFormat="1" ht="9" customHeight="1" x14ac:dyDescent="0.15">
      <c r="A91" s="153">
        <v>13</v>
      </c>
      <c r="B91" s="158" t="s">
        <v>183</v>
      </c>
      <c r="C91" s="146" t="s">
        <v>85</v>
      </c>
      <c r="D91" s="159">
        <v>290.3</v>
      </c>
      <c r="E91" s="146" t="s">
        <v>86</v>
      </c>
      <c r="F91" s="159">
        <v>156.5</v>
      </c>
      <c r="G91" s="142" t="s">
        <v>180</v>
      </c>
      <c r="H91" s="159">
        <v>97.8</v>
      </c>
      <c r="I91" s="131" t="s">
        <v>77</v>
      </c>
      <c r="J91" s="149">
        <v>94.1</v>
      </c>
      <c r="K91" s="142" t="s">
        <v>181</v>
      </c>
      <c r="L91" s="133">
        <v>55.5</v>
      </c>
      <c r="M91" s="142" t="s">
        <v>88</v>
      </c>
      <c r="N91" s="134">
        <v>31.5</v>
      </c>
      <c r="O91" s="135" t="s">
        <v>94</v>
      </c>
      <c r="P91" s="143">
        <v>20.7</v>
      </c>
      <c r="Q91" s="131" t="s">
        <v>143</v>
      </c>
      <c r="R91" s="143">
        <v>20</v>
      </c>
      <c r="S91" s="131" t="s">
        <v>159</v>
      </c>
      <c r="T91" s="143">
        <v>13.1</v>
      </c>
      <c r="U91" s="131" t="s">
        <v>184</v>
      </c>
      <c r="V91" s="156">
        <v>12.8</v>
      </c>
    </row>
    <row r="92" spans="1:22" s="160" customFormat="1" ht="9" customHeight="1" x14ac:dyDescent="0.15">
      <c r="A92" s="153">
        <v>14</v>
      </c>
      <c r="B92" s="158" t="s">
        <v>185</v>
      </c>
      <c r="C92" s="146" t="s">
        <v>85</v>
      </c>
      <c r="D92" s="159">
        <v>293.5</v>
      </c>
      <c r="E92" s="146" t="s">
        <v>86</v>
      </c>
      <c r="F92" s="159">
        <v>157</v>
      </c>
      <c r="G92" s="142" t="s">
        <v>180</v>
      </c>
      <c r="H92" s="159">
        <v>95.4</v>
      </c>
      <c r="I92" s="131" t="s">
        <v>77</v>
      </c>
      <c r="J92" s="149">
        <v>91.1</v>
      </c>
      <c r="K92" s="142" t="s">
        <v>181</v>
      </c>
      <c r="L92" s="133">
        <v>60.1</v>
      </c>
      <c r="M92" s="142" t="s">
        <v>88</v>
      </c>
      <c r="N92" s="134">
        <v>31.1</v>
      </c>
      <c r="O92" s="131" t="s">
        <v>143</v>
      </c>
      <c r="P92" s="143">
        <v>19.8</v>
      </c>
      <c r="Q92" s="131" t="s">
        <v>186</v>
      </c>
      <c r="R92" s="143">
        <v>19.5</v>
      </c>
      <c r="S92" s="131" t="s">
        <v>184</v>
      </c>
      <c r="T92" s="143">
        <v>13.1</v>
      </c>
      <c r="U92" s="131" t="s">
        <v>159</v>
      </c>
      <c r="V92" s="156">
        <v>12.9</v>
      </c>
    </row>
    <row r="93" spans="1:22" s="160" customFormat="1" ht="9" customHeight="1" x14ac:dyDescent="0.15">
      <c r="A93" s="153">
        <v>15</v>
      </c>
      <c r="B93" s="158" t="s">
        <v>187</v>
      </c>
      <c r="C93" s="146" t="s">
        <v>85</v>
      </c>
      <c r="D93" s="159">
        <v>295.5</v>
      </c>
      <c r="E93" s="146" t="s">
        <v>86</v>
      </c>
      <c r="F93" s="159">
        <v>156.5</v>
      </c>
      <c r="G93" s="142" t="s">
        <v>180</v>
      </c>
      <c r="H93" s="159">
        <v>96.5</v>
      </c>
      <c r="I93" s="131" t="s">
        <v>77</v>
      </c>
      <c r="J93" s="149">
        <v>89.4</v>
      </c>
      <c r="K93" s="142" t="s">
        <v>181</v>
      </c>
      <c r="L93" s="133">
        <v>67.7</v>
      </c>
      <c r="M93" s="142" t="s">
        <v>88</v>
      </c>
      <c r="N93" s="134">
        <v>30.6</v>
      </c>
      <c r="O93" s="131" t="s">
        <v>143</v>
      </c>
      <c r="P93" s="143">
        <v>19.600000000000001</v>
      </c>
      <c r="Q93" s="131" t="s">
        <v>186</v>
      </c>
      <c r="R93" s="143">
        <v>18.5</v>
      </c>
      <c r="S93" s="131" t="s">
        <v>184</v>
      </c>
      <c r="T93" s="143">
        <v>13.5</v>
      </c>
      <c r="U93" s="131" t="s">
        <v>159</v>
      </c>
      <c r="V93" s="156">
        <v>12.6</v>
      </c>
    </row>
    <row r="94" spans="1:22" s="160" customFormat="1" ht="9" customHeight="1" x14ac:dyDescent="0.15">
      <c r="A94" s="153"/>
      <c r="B94" s="158"/>
      <c r="C94" s="146"/>
      <c r="D94" s="159"/>
      <c r="E94" s="146"/>
      <c r="F94" s="159"/>
      <c r="G94" s="142"/>
      <c r="H94" s="159"/>
      <c r="I94" s="131"/>
      <c r="J94" s="149"/>
      <c r="K94" s="142"/>
      <c r="L94" s="133"/>
      <c r="M94" s="142"/>
      <c r="N94" s="134"/>
      <c r="O94" s="131"/>
      <c r="P94" s="143"/>
      <c r="Q94" s="131"/>
      <c r="R94" s="143"/>
      <c r="S94" s="131"/>
      <c r="T94" s="143"/>
      <c r="U94" s="131"/>
      <c r="V94" s="156"/>
    </row>
    <row r="95" spans="1:22" s="8" customFormat="1" ht="9" customHeight="1" x14ac:dyDescent="0.15">
      <c r="A95" s="153">
        <v>16</v>
      </c>
      <c r="B95" s="158" t="s">
        <v>188</v>
      </c>
      <c r="C95" s="146" t="s">
        <v>85</v>
      </c>
      <c r="D95" s="159">
        <v>298.39999999999998</v>
      </c>
      <c r="E95" s="146" t="s">
        <v>86</v>
      </c>
      <c r="F95" s="159">
        <v>158.4</v>
      </c>
      <c r="G95" s="142" t="s">
        <v>180</v>
      </c>
      <c r="H95" s="159">
        <v>95.5</v>
      </c>
      <c r="I95" s="131" t="s">
        <v>77</v>
      </c>
      <c r="J95" s="149">
        <v>87.5</v>
      </c>
      <c r="K95" s="142" t="s">
        <v>181</v>
      </c>
      <c r="L95" s="133">
        <v>74.3</v>
      </c>
      <c r="M95" s="142" t="s">
        <v>88</v>
      </c>
      <c r="N95" s="134">
        <v>30.6</v>
      </c>
      <c r="O95" s="131" t="s">
        <v>143</v>
      </c>
      <c r="P95" s="143">
        <v>19.7</v>
      </c>
      <c r="Q95" s="131" t="s">
        <v>189</v>
      </c>
      <c r="R95" s="143">
        <v>16.8</v>
      </c>
      <c r="S95" s="131" t="s">
        <v>184</v>
      </c>
      <c r="T95" s="143">
        <v>14.5</v>
      </c>
      <c r="U95" s="131" t="s">
        <v>142</v>
      </c>
      <c r="V95" s="156">
        <v>12.6</v>
      </c>
    </row>
    <row r="96" spans="1:22" s="8" customFormat="1" ht="9" customHeight="1" x14ac:dyDescent="0.15">
      <c r="A96" s="153">
        <v>17</v>
      </c>
      <c r="B96" s="158" t="s">
        <v>190</v>
      </c>
      <c r="C96" s="146" t="s">
        <v>191</v>
      </c>
      <c r="D96" s="159">
        <v>299.5</v>
      </c>
      <c r="E96" s="146" t="s">
        <v>86</v>
      </c>
      <c r="F96" s="159">
        <v>164.4</v>
      </c>
      <c r="G96" s="131" t="s">
        <v>77</v>
      </c>
      <c r="H96" s="159">
        <v>88.2</v>
      </c>
      <c r="I96" s="142" t="s">
        <v>181</v>
      </c>
      <c r="J96" s="149">
        <v>81.400000000000006</v>
      </c>
      <c r="K96" s="142" t="s">
        <v>180</v>
      </c>
      <c r="L96" s="133">
        <v>77.7</v>
      </c>
      <c r="M96" s="142" t="s">
        <v>88</v>
      </c>
      <c r="N96" s="134">
        <v>32.4</v>
      </c>
      <c r="O96" s="131" t="s">
        <v>192</v>
      </c>
      <c r="P96" s="143">
        <v>28.7</v>
      </c>
      <c r="Q96" s="131" t="s">
        <v>143</v>
      </c>
      <c r="R96" s="143">
        <v>20.2</v>
      </c>
      <c r="S96" s="131" t="s">
        <v>193</v>
      </c>
      <c r="T96" s="143">
        <v>16.399999999999999</v>
      </c>
      <c r="U96" s="131" t="s">
        <v>194</v>
      </c>
      <c r="V96" s="156">
        <v>15.7</v>
      </c>
    </row>
    <row r="97" spans="1:24" s="8" customFormat="1" ht="9" customHeight="1" x14ac:dyDescent="0.15">
      <c r="A97" s="153">
        <v>18</v>
      </c>
      <c r="B97" s="158" t="s">
        <v>195</v>
      </c>
      <c r="C97" s="146" t="s">
        <v>191</v>
      </c>
      <c r="D97" s="159">
        <v>300.7</v>
      </c>
      <c r="E97" s="146" t="s">
        <v>86</v>
      </c>
      <c r="F97" s="159">
        <v>167.6</v>
      </c>
      <c r="G97" s="131" t="s">
        <v>181</v>
      </c>
      <c r="H97" s="159">
        <v>88.2</v>
      </c>
      <c r="I97" s="142" t="s">
        <v>196</v>
      </c>
      <c r="J97" s="149">
        <v>87.1</v>
      </c>
      <c r="K97" s="142" t="s">
        <v>180</v>
      </c>
      <c r="L97" s="133">
        <v>76.2</v>
      </c>
      <c r="M97" s="142" t="s">
        <v>88</v>
      </c>
      <c r="N97" s="134">
        <v>33.200000000000003</v>
      </c>
      <c r="O97" s="131" t="s">
        <v>192</v>
      </c>
      <c r="P97" s="143">
        <v>31</v>
      </c>
      <c r="Q97" s="131" t="s">
        <v>143</v>
      </c>
      <c r="R97" s="143">
        <v>21</v>
      </c>
      <c r="S97" s="131" t="s">
        <v>194</v>
      </c>
      <c r="T97" s="143">
        <v>16.5</v>
      </c>
      <c r="U97" s="131" t="s">
        <v>197</v>
      </c>
      <c r="V97" s="156">
        <v>16.100000000000001</v>
      </c>
    </row>
    <row r="98" spans="1:24" s="8" customFormat="1" ht="9" customHeight="1" x14ac:dyDescent="0.15">
      <c r="A98" s="153">
        <v>19</v>
      </c>
      <c r="B98" s="158" t="s">
        <v>198</v>
      </c>
      <c r="C98" s="146" t="s">
        <v>191</v>
      </c>
      <c r="D98" s="159">
        <v>304.2</v>
      </c>
      <c r="E98" s="146" t="s">
        <v>86</v>
      </c>
      <c r="F98" s="159">
        <v>167.9</v>
      </c>
      <c r="G98" s="131" t="s">
        <v>181</v>
      </c>
      <c r="H98" s="159">
        <v>98.5</v>
      </c>
      <c r="I98" s="142" t="s">
        <v>196</v>
      </c>
      <c r="J98" s="149">
        <v>86.1</v>
      </c>
      <c r="K98" s="142" t="s">
        <v>180</v>
      </c>
      <c r="L98" s="133">
        <v>77.2</v>
      </c>
      <c r="M98" s="135" t="s">
        <v>192</v>
      </c>
      <c r="N98" s="134">
        <v>32.6</v>
      </c>
      <c r="O98" s="142" t="s">
        <v>88</v>
      </c>
      <c r="P98" s="143">
        <v>31.7</v>
      </c>
      <c r="Q98" s="135" t="s">
        <v>143</v>
      </c>
      <c r="R98" s="143">
        <v>21.5</v>
      </c>
      <c r="S98" s="131" t="s">
        <v>194</v>
      </c>
      <c r="T98" s="143">
        <v>17.3</v>
      </c>
      <c r="U98" s="135" t="s">
        <v>199</v>
      </c>
      <c r="V98" s="156">
        <v>16.8</v>
      </c>
    </row>
    <row r="99" spans="1:24" s="8" customFormat="1" ht="9" customHeight="1" x14ac:dyDescent="0.15">
      <c r="A99" s="153">
        <v>20</v>
      </c>
      <c r="B99" s="158" t="s">
        <v>200</v>
      </c>
      <c r="C99" s="146" t="s">
        <v>191</v>
      </c>
      <c r="D99" s="159">
        <v>306.60000000000002</v>
      </c>
      <c r="E99" s="146" t="s">
        <v>86</v>
      </c>
      <c r="F99" s="159">
        <v>166.6</v>
      </c>
      <c r="G99" s="131" t="s">
        <v>181</v>
      </c>
      <c r="H99" s="159">
        <v>107.3</v>
      </c>
      <c r="I99" s="142" t="s">
        <v>196</v>
      </c>
      <c r="J99" s="149">
        <v>83.5</v>
      </c>
      <c r="K99" s="142" t="s">
        <v>180</v>
      </c>
      <c r="L99" s="133">
        <v>63.6</v>
      </c>
      <c r="M99" s="135" t="s">
        <v>192</v>
      </c>
      <c r="N99" s="134">
        <v>34.6</v>
      </c>
      <c r="O99" s="142" t="s">
        <v>88</v>
      </c>
      <c r="P99" s="143">
        <v>30.9</v>
      </c>
      <c r="Q99" s="135" t="s">
        <v>143</v>
      </c>
      <c r="R99" s="143">
        <v>21.8</v>
      </c>
      <c r="S99" s="161" t="s">
        <v>199</v>
      </c>
      <c r="T99" s="143">
        <v>16.899999999999999</v>
      </c>
      <c r="U99" s="161" t="s">
        <v>194</v>
      </c>
      <c r="V99" s="156">
        <v>16.899999999999999</v>
      </c>
    </row>
    <row r="100" spans="1:24" s="8" customFormat="1" ht="9" customHeight="1" x14ac:dyDescent="0.15">
      <c r="A100" s="153"/>
      <c r="B100" s="158"/>
      <c r="C100" s="146"/>
      <c r="D100" s="159"/>
      <c r="E100" s="146"/>
      <c r="F100" s="159"/>
      <c r="G100" s="131"/>
      <c r="H100" s="159"/>
      <c r="I100" s="142"/>
      <c r="J100" s="149"/>
      <c r="K100" s="142"/>
      <c r="L100" s="133"/>
      <c r="M100" s="135"/>
      <c r="N100" s="134"/>
      <c r="O100" s="142"/>
      <c r="P100" s="143"/>
      <c r="Q100" s="135"/>
      <c r="R100" s="143"/>
      <c r="S100" s="135"/>
      <c r="T100" s="143"/>
      <c r="U100" s="135"/>
      <c r="V100" s="156"/>
    </row>
    <row r="101" spans="1:24" s="175" customFormat="1" ht="9" customHeight="1" x14ac:dyDescent="0.15">
      <c r="A101" s="162">
        <v>21</v>
      </c>
      <c r="B101" s="163" t="s">
        <v>201</v>
      </c>
      <c r="C101" s="164" t="s">
        <v>191</v>
      </c>
      <c r="D101" s="165">
        <v>310.7</v>
      </c>
      <c r="E101" s="164" t="s">
        <v>86</v>
      </c>
      <c r="F101" s="165">
        <v>174.9</v>
      </c>
      <c r="G101" s="166" t="s">
        <v>181</v>
      </c>
      <c r="H101" s="165">
        <v>123.8</v>
      </c>
      <c r="I101" s="167" t="s">
        <v>196</v>
      </c>
      <c r="J101" s="168">
        <v>85.2</v>
      </c>
      <c r="K101" s="167" t="s">
        <v>180</v>
      </c>
      <c r="L101" s="169">
        <v>59.6</v>
      </c>
      <c r="M101" s="170" t="s">
        <v>192</v>
      </c>
      <c r="N101" s="171">
        <v>40.299999999999997</v>
      </c>
      <c r="O101" s="172" t="s">
        <v>88</v>
      </c>
      <c r="P101" s="173">
        <v>31.2</v>
      </c>
      <c r="Q101" s="166" t="s">
        <v>143</v>
      </c>
      <c r="R101" s="173">
        <v>23.4</v>
      </c>
      <c r="S101" s="166" t="s">
        <v>199</v>
      </c>
      <c r="T101" s="173">
        <v>18.7</v>
      </c>
      <c r="U101" s="166" t="s">
        <v>194</v>
      </c>
      <c r="V101" s="174">
        <v>18.2</v>
      </c>
    </row>
    <row r="102" spans="1:24" s="177" customFormat="1" ht="20.25" customHeight="1" x14ac:dyDescent="0.15">
      <c r="A102" s="176" t="s">
        <v>202</v>
      </c>
      <c r="B102" s="176"/>
      <c r="C102" s="176"/>
      <c r="D102" s="176"/>
      <c r="E102" s="176"/>
      <c r="F102" s="176"/>
      <c r="G102" s="176"/>
      <c r="H102" s="176"/>
      <c r="J102" s="178"/>
      <c r="K102" s="178"/>
      <c r="L102" s="178"/>
      <c r="M102" s="179" t="s">
        <v>203</v>
      </c>
      <c r="N102" s="179"/>
      <c r="O102" s="179"/>
      <c r="P102" s="179"/>
      <c r="Q102" s="179"/>
      <c r="R102" s="179"/>
      <c r="S102" s="179"/>
      <c r="T102" s="179"/>
      <c r="U102" s="179"/>
      <c r="V102" s="178"/>
    </row>
    <row r="103" spans="1:24" x14ac:dyDescent="0.15">
      <c r="K103" s="172"/>
      <c r="M103" s="172"/>
    </row>
    <row r="105" spans="1:24" x14ac:dyDescent="0.15">
      <c r="C105" s="180"/>
      <c r="D105" s="181"/>
      <c r="E105" s="172"/>
      <c r="F105" s="182"/>
      <c r="G105" s="172"/>
      <c r="H105" s="182"/>
      <c r="I105" s="172"/>
      <c r="J105" s="182"/>
      <c r="K105" s="183"/>
      <c r="L105" s="184"/>
      <c r="M105" s="172"/>
      <c r="N105" s="185"/>
      <c r="P105" s="185"/>
      <c r="Q105" s="183"/>
      <c r="R105" s="186"/>
      <c r="S105" s="183"/>
      <c r="T105" s="186"/>
      <c r="U105" s="183"/>
      <c r="V105" s="186"/>
      <c r="W105" s="183"/>
      <c r="X105" s="186"/>
    </row>
    <row r="106" spans="1:24" x14ac:dyDescent="0.15">
      <c r="S106" s="172"/>
    </row>
  </sheetData>
  <mergeCells count="13">
    <mergeCell ref="M5:N5"/>
    <mergeCell ref="O5:P5"/>
    <mergeCell ref="Q5:R5"/>
    <mergeCell ref="S5:T5"/>
    <mergeCell ref="U5:V5"/>
    <mergeCell ref="A102:H102"/>
    <mergeCell ref="M102:U102"/>
    <mergeCell ref="A5:B6"/>
    <mergeCell ref="C5:D5"/>
    <mergeCell ref="E5:F5"/>
    <mergeCell ref="G5:H5"/>
    <mergeCell ref="I5:J5"/>
    <mergeCell ref="K5:L5"/>
  </mergeCells>
  <phoneticPr fontId="3"/>
  <pageMargins left="0.78740157480314965" right="0.78740157480314965" top="0.51181102362204722" bottom="0.98425196850393704" header="0.51181102362204722" footer="0.51181102362204722"/>
  <pageSetup paperSize="9" scale="80" firstPageNumber="30" orientation="portrait" blackAndWhite="1" useFirstPageNumber="1" r:id="rId1"/>
  <headerFooter scaleWithDoc="0" alignWithMargins="0">
    <oddFooter>&amp;C&amp;P</oddFooter>
  </headerFooter>
  <colBreaks count="1" manualBreakCount="1">
    <brk id="1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44"/>
  <sheetViews>
    <sheetView view="pageBreakPreview" zoomScale="90" zoomScaleNormal="100" zoomScaleSheetLayoutView="90" workbookViewId="0">
      <pane xSplit="3" ySplit="7" topLeftCell="D26" activePane="bottomRight" state="frozen"/>
      <selection activeCell="B45" sqref="B45:C45"/>
      <selection pane="topRight" activeCell="B45" sqref="B45:C45"/>
      <selection pane="bottomLeft" activeCell="B45" sqref="B45:C45"/>
      <selection pane="bottomRight" activeCell="B45" sqref="B45:C45"/>
    </sheetView>
  </sheetViews>
  <sheetFormatPr defaultRowHeight="13.5" x14ac:dyDescent="0.15"/>
  <cols>
    <col min="1" max="1" width="6.375" style="1" customWidth="1"/>
    <col min="2" max="2" width="19.125" style="2" customWidth="1"/>
    <col min="3" max="3" width="8.25" style="2" customWidth="1"/>
    <col min="4" max="9" width="7.875" style="2" customWidth="1"/>
    <col min="10" max="10" width="7.875" style="1" customWidth="1"/>
    <col min="11" max="11" width="7.125" style="1" customWidth="1"/>
    <col min="12" max="20" width="7.125" style="2" customWidth="1"/>
    <col min="21" max="21" width="8.25" style="1" customWidth="1"/>
    <col min="22" max="22" width="7.125" style="2" customWidth="1"/>
    <col min="23" max="16384" width="9" style="2"/>
  </cols>
  <sheetData>
    <row r="1" spans="1:32" ht="11.25" customHeight="1" x14ac:dyDescent="0.15">
      <c r="A1" s="46" t="s">
        <v>0</v>
      </c>
      <c r="B1" s="1"/>
      <c r="D1" s="1"/>
      <c r="F1" s="1"/>
      <c r="H1" s="1"/>
      <c r="L1" s="1"/>
      <c r="M1" s="1"/>
      <c r="N1" s="1"/>
      <c r="P1" s="1"/>
      <c r="R1" s="1"/>
      <c r="T1" s="1"/>
      <c r="V1" s="3" t="s">
        <v>0</v>
      </c>
    </row>
    <row r="2" spans="1:32" ht="54.95" customHeight="1" x14ac:dyDescent="0.15"/>
    <row r="3" spans="1:32" ht="17.25" customHeight="1" x14ac:dyDescent="0.15">
      <c r="A3" s="6" t="s">
        <v>204</v>
      </c>
    </row>
    <row r="4" spans="1:32" ht="5.0999999999999996" customHeight="1" x14ac:dyDescent="0.15"/>
    <row r="5" spans="1:32" s="8" customFormat="1" ht="17.25" customHeight="1" thickBot="1" x14ac:dyDescent="0.2">
      <c r="A5" s="7" t="s">
        <v>3</v>
      </c>
      <c r="J5" s="9"/>
      <c r="K5" s="9"/>
      <c r="N5" s="10"/>
      <c r="U5" s="9"/>
    </row>
    <row r="6" spans="1:32" s="90" customFormat="1" ht="30" customHeight="1" thickTop="1" x14ac:dyDescent="0.15">
      <c r="A6" s="11" t="s">
        <v>59</v>
      </c>
      <c r="B6" s="12" t="s">
        <v>205</v>
      </c>
      <c r="C6" s="12" t="s">
        <v>206</v>
      </c>
      <c r="D6" s="12" t="s">
        <v>207</v>
      </c>
      <c r="E6" s="13" t="s">
        <v>208</v>
      </c>
      <c r="F6" s="12" t="s">
        <v>209</v>
      </c>
      <c r="G6" s="12" t="s">
        <v>210</v>
      </c>
      <c r="H6" s="12" t="s">
        <v>211</v>
      </c>
      <c r="I6" s="12" t="s">
        <v>212</v>
      </c>
      <c r="J6" s="13" t="s">
        <v>213</v>
      </c>
      <c r="K6" s="11" t="s">
        <v>214</v>
      </c>
      <c r="L6" s="11" t="s">
        <v>215</v>
      </c>
      <c r="M6" s="11" t="s">
        <v>216</v>
      </c>
      <c r="N6" s="11" t="s">
        <v>217</v>
      </c>
      <c r="O6" s="11" t="s">
        <v>218</v>
      </c>
      <c r="P6" s="11" t="s">
        <v>219</v>
      </c>
      <c r="Q6" s="11" t="s">
        <v>220</v>
      </c>
      <c r="R6" s="11" t="s">
        <v>221</v>
      </c>
      <c r="S6" s="11" t="s">
        <v>222</v>
      </c>
      <c r="T6" s="11" t="s">
        <v>223</v>
      </c>
      <c r="U6" s="187" t="s">
        <v>224</v>
      </c>
      <c r="V6" s="13" t="s">
        <v>225</v>
      </c>
    </row>
    <row r="7" spans="1:32" s="94" customFormat="1" ht="3.95" customHeight="1" x14ac:dyDescent="0.15">
      <c r="A7" s="15"/>
      <c r="B7" s="16"/>
      <c r="C7" s="16"/>
      <c r="D7" s="16"/>
      <c r="E7" s="17"/>
      <c r="F7" s="16"/>
      <c r="G7" s="16"/>
      <c r="H7" s="16"/>
      <c r="I7" s="16"/>
      <c r="J7" s="62"/>
      <c r="K7" s="188"/>
      <c r="L7" s="19"/>
      <c r="M7" s="19"/>
      <c r="N7" s="19"/>
      <c r="O7" s="19"/>
      <c r="P7" s="19"/>
      <c r="Q7" s="19"/>
      <c r="R7" s="19"/>
      <c r="S7" s="19"/>
      <c r="T7" s="19"/>
      <c r="U7" s="40"/>
      <c r="V7" s="20"/>
    </row>
    <row r="8" spans="1:32" ht="18" customHeight="1" x14ac:dyDescent="0.15">
      <c r="A8" s="40"/>
      <c r="B8" s="19"/>
      <c r="C8" s="19"/>
      <c r="D8" s="189"/>
      <c r="E8" s="189"/>
      <c r="F8" s="189"/>
      <c r="G8" s="189"/>
      <c r="H8" s="189"/>
      <c r="I8" s="189"/>
      <c r="J8" s="190"/>
      <c r="K8" s="188"/>
      <c r="L8" s="19"/>
      <c r="M8" s="19"/>
      <c r="N8" s="19"/>
      <c r="O8" s="19"/>
      <c r="P8" s="19"/>
      <c r="Q8" s="19"/>
      <c r="R8" s="19"/>
      <c r="S8" s="19"/>
      <c r="T8" s="19"/>
      <c r="U8" s="19"/>
      <c r="V8" s="20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s="195" customFormat="1" ht="18" customHeight="1" x14ac:dyDescent="0.15">
      <c r="A9" s="40" t="s">
        <v>226</v>
      </c>
      <c r="B9" s="191" t="s">
        <v>227</v>
      </c>
      <c r="C9" s="192">
        <f>SUM(D9:V9)</f>
        <v>9951</v>
      </c>
      <c r="D9" s="189">
        <v>28</v>
      </c>
      <c r="E9" s="189">
        <v>5</v>
      </c>
      <c r="F9" s="189">
        <v>3</v>
      </c>
      <c r="G9" s="189">
        <v>10</v>
      </c>
      <c r="H9" s="189">
        <v>18</v>
      </c>
      <c r="I9" s="189">
        <v>22</v>
      </c>
      <c r="J9" s="190">
        <v>25</v>
      </c>
      <c r="K9" s="193">
        <v>46</v>
      </c>
      <c r="L9" s="194">
        <v>85</v>
      </c>
      <c r="M9" s="194">
        <v>126</v>
      </c>
      <c r="N9" s="194">
        <v>161</v>
      </c>
      <c r="O9" s="194">
        <v>218</v>
      </c>
      <c r="P9" s="194">
        <v>321</v>
      </c>
      <c r="Q9" s="194">
        <v>776</v>
      </c>
      <c r="R9" s="194">
        <v>876</v>
      </c>
      <c r="S9" s="194">
        <v>1182</v>
      </c>
      <c r="T9" s="194">
        <v>1534</v>
      </c>
      <c r="U9" s="194">
        <v>4515</v>
      </c>
      <c r="V9" s="85">
        <v>0</v>
      </c>
    </row>
    <row r="10" spans="1:32" ht="18" customHeight="1" x14ac:dyDescent="0.15">
      <c r="A10" s="40"/>
      <c r="B10" s="31" t="s">
        <v>228</v>
      </c>
      <c r="C10" s="192">
        <f>SUM(C11:C13)</f>
        <v>5347</v>
      </c>
      <c r="D10" s="196">
        <f t="shared" ref="D10:U10" si="0">SUM(D11:D13)</f>
        <v>2</v>
      </c>
      <c r="E10" s="196">
        <f t="shared" si="0"/>
        <v>1</v>
      </c>
      <c r="F10" s="196">
        <f t="shared" si="0"/>
        <v>1</v>
      </c>
      <c r="G10" s="196">
        <f t="shared" si="0"/>
        <v>1</v>
      </c>
      <c r="H10" s="196">
        <f t="shared" si="0"/>
        <v>3</v>
      </c>
      <c r="I10" s="196">
        <f t="shared" si="0"/>
        <v>8</v>
      </c>
      <c r="J10" s="75">
        <f t="shared" si="0"/>
        <v>11</v>
      </c>
      <c r="K10" s="197">
        <f t="shared" si="0"/>
        <v>18</v>
      </c>
      <c r="L10" s="192">
        <f t="shared" si="0"/>
        <v>48</v>
      </c>
      <c r="M10" s="192">
        <f t="shared" si="0"/>
        <v>73</v>
      </c>
      <c r="N10" s="192">
        <f t="shared" si="0"/>
        <v>106</v>
      </c>
      <c r="O10" s="192">
        <f t="shared" si="0"/>
        <v>133</v>
      </c>
      <c r="P10" s="192">
        <f t="shared" si="0"/>
        <v>226</v>
      </c>
      <c r="Q10" s="192">
        <f t="shared" si="0"/>
        <v>533</v>
      </c>
      <c r="R10" s="192">
        <f t="shared" si="0"/>
        <v>588</v>
      </c>
      <c r="S10" s="192">
        <f t="shared" si="0"/>
        <v>729</v>
      </c>
      <c r="T10" s="192">
        <f t="shared" si="0"/>
        <v>886</v>
      </c>
      <c r="U10" s="192">
        <f t="shared" si="0"/>
        <v>1980</v>
      </c>
      <c r="V10" s="75">
        <f>SUM(V11:V13)</f>
        <v>0</v>
      </c>
    </row>
    <row r="11" spans="1:32" ht="18" customHeight="1" x14ac:dyDescent="0.15">
      <c r="A11" s="40"/>
      <c r="B11" s="31" t="s">
        <v>85</v>
      </c>
      <c r="C11" s="192">
        <f>SUM(D11:V11)</f>
        <v>3007</v>
      </c>
      <c r="D11" s="198">
        <v>0</v>
      </c>
      <c r="E11" s="198">
        <v>1</v>
      </c>
      <c r="F11" s="198">
        <v>1</v>
      </c>
      <c r="G11" s="198">
        <v>1</v>
      </c>
      <c r="H11" s="198">
        <v>0</v>
      </c>
      <c r="I11" s="198">
        <v>4</v>
      </c>
      <c r="J11" s="85">
        <v>7</v>
      </c>
      <c r="K11" s="199">
        <v>12</v>
      </c>
      <c r="L11" s="199">
        <v>31</v>
      </c>
      <c r="M11" s="200">
        <v>45</v>
      </c>
      <c r="N11" s="200">
        <v>68</v>
      </c>
      <c r="O11" s="200">
        <v>96</v>
      </c>
      <c r="P11" s="200">
        <v>170</v>
      </c>
      <c r="Q11" s="200">
        <v>382</v>
      </c>
      <c r="R11" s="200">
        <v>408</v>
      </c>
      <c r="S11" s="200">
        <v>485</v>
      </c>
      <c r="T11" s="200">
        <v>492</v>
      </c>
      <c r="U11" s="200">
        <v>804</v>
      </c>
      <c r="V11" s="85">
        <v>0</v>
      </c>
    </row>
    <row r="12" spans="1:32" ht="18" customHeight="1" x14ac:dyDescent="0.15">
      <c r="A12" s="40"/>
      <c r="B12" s="31" t="s">
        <v>86</v>
      </c>
      <c r="C12" s="192">
        <f>SUM(D12:V12)</f>
        <v>1580</v>
      </c>
      <c r="D12" s="198">
        <v>2</v>
      </c>
      <c r="E12" s="198">
        <v>0</v>
      </c>
      <c r="F12" s="198">
        <v>0</v>
      </c>
      <c r="G12" s="198">
        <v>0</v>
      </c>
      <c r="H12" s="198">
        <v>3</v>
      </c>
      <c r="I12" s="198">
        <v>4</v>
      </c>
      <c r="J12" s="85">
        <v>3</v>
      </c>
      <c r="K12" s="199">
        <v>6</v>
      </c>
      <c r="L12" s="199">
        <v>11</v>
      </c>
      <c r="M12" s="200">
        <v>19</v>
      </c>
      <c r="N12" s="200">
        <v>27</v>
      </c>
      <c r="O12" s="200">
        <v>25</v>
      </c>
      <c r="P12" s="200">
        <v>37</v>
      </c>
      <c r="Q12" s="200">
        <v>109</v>
      </c>
      <c r="R12" s="200">
        <v>110</v>
      </c>
      <c r="S12" s="200">
        <v>161</v>
      </c>
      <c r="T12" s="200">
        <v>256</v>
      </c>
      <c r="U12" s="200">
        <v>807</v>
      </c>
      <c r="V12" s="85">
        <v>0</v>
      </c>
    </row>
    <row r="13" spans="1:32" ht="18" customHeight="1" x14ac:dyDescent="0.15">
      <c r="A13" s="201"/>
      <c r="B13" s="202" t="s">
        <v>77</v>
      </c>
      <c r="C13" s="192">
        <f>SUM(D13:V13)</f>
        <v>760</v>
      </c>
      <c r="D13" s="198">
        <v>0</v>
      </c>
      <c r="E13" s="203">
        <v>0</v>
      </c>
      <c r="F13" s="198">
        <v>0</v>
      </c>
      <c r="G13" s="198">
        <v>0</v>
      </c>
      <c r="H13" s="198">
        <v>0</v>
      </c>
      <c r="I13" s="198">
        <v>0</v>
      </c>
      <c r="J13" s="85">
        <v>1</v>
      </c>
      <c r="K13" s="199">
        <v>0</v>
      </c>
      <c r="L13" s="200">
        <v>6</v>
      </c>
      <c r="M13" s="200">
        <v>9</v>
      </c>
      <c r="N13" s="199">
        <v>11</v>
      </c>
      <c r="O13" s="199">
        <v>12</v>
      </c>
      <c r="P13" s="199">
        <v>19</v>
      </c>
      <c r="Q13" s="200">
        <v>42</v>
      </c>
      <c r="R13" s="200">
        <v>70</v>
      </c>
      <c r="S13" s="200">
        <v>83</v>
      </c>
      <c r="T13" s="200">
        <v>138</v>
      </c>
      <c r="U13" s="200">
        <v>369</v>
      </c>
      <c r="V13" s="85">
        <v>0</v>
      </c>
    </row>
    <row r="14" spans="1:32" ht="13.5" customHeight="1" x14ac:dyDescent="0.15">
      <c r="A14" s="201"/>
      <c r="B14" s="202"/>
      <c r="C14" s="200"/>
      <c r="D14" s="198"/>
      <c r="E14" s="203"/>
      <c r="F14" s="198"/>
      <c r="G14" s="198"/>
      <c r="H14" s="198"/>
      <c r="I14" s="198"/>
      <c r="J14" s="85"/>
      <c r="K14" s="199"/>
      <c r="L14" s="200"/>
      <c r="M14" s="200"/>
      <c r="N14" s="199"/>
      <c r="O14" s="199"/>
      <c r="P14" s="199"/>
      <c r="Q14" s="200"/>
      <c r="R14" s="200"/>
      <c r="S14" s="200"/>
      <c r="T14" s="200"/>
      <c r="U14" s="200"/>
      <c r="V14" s="85"/>
    </row>
    <row r="15" spans="1:32" s="204" customFormat="1" ht="18" customHeight="1" x14ac:dyDescent="0.15">
      <c r="A15" s="40">
        <v>29</v>
      </c>
      <c r="B15" s="191" t="s">
        <v>227</v>
      </c>
      <c r="C15" s="192">
        <f>SUM(D15:V15)</f>
        <v>10462</v>
      </c>
      <c r="D15" s="189">
        <v>27</v>
      </c>
      <c r="E15" s="189">
        <v>3</v>
      </c>
      <c r="F15" s="189">
        <v>3</v>
      </c>
      <c r="G15" s="189">
        <v>10</v>
      </c>
      <c r="H15" s="189">
        <v>15</v>
      </c>
      <c r="I15" s="189">
        <v>20</v>
      </c>
      <c r="J15" s="190">
        <v>33</v>
      </c>
      <c r="K15" s="193">
        <v>49</v>
      </c>
      <c r="L15" s="194">
        <v>67</v>
      </c>
      <c r="M15" s="194">
        <v>111</v>
      </c>
      <c r="N15" s="194">
        <v>134</v>
      </c>
      <c r="O15" s="194">
        <v>213</v>
      </c>
      <c r="P15" s="194">
        <v>357</v>
      </c>
      <c r="Q15" s="194">
        <v>731</v>
      </c>
      <c r="R15" s="194">
        <v>921</v>
      </c>
      <c r="S15" s="194">
        <v>1183</v>
      </c>
      <c r="T15" s="194">
        <v>1789</v>
      </c>
      <c r="U15" s="194">
        <v>4796</v>
      </c>
      <c r="V15" s="85">
        <v>0</v>
      </c>
    </row>
    <row r="16" spans="1:32" ht="18" customHeight="1" x14ac:dyDescent="0.15">
      <c r="A16" s="40"/>
      <c r="B16" s="31" t="s">
        <v>228</v>
      </c>
      <c r="C16" s="192">
        <f>SUM(C17:C19)</f>
        <v>5508</v>
      </c>
      <c r="D16" s="196">
        <f t="shared" ref="D16:U16" si="1">SUM(D17:D19)</f>
        <v>1</v>
      </c>
      <c r="E16" s="196">
        <f t="shared" si="1"/>
        <v>1</v>
      </c>
      <c r="F16" s="196">
        <f t="shared" si="1"/>
        <v>1</v>
      </c>
      <c r="G16" s="196">
        <f t="shared" si="1"/>
        <v>2</v>
      </c>
      <c r="H16" s="196">
        <f t="shared" si="1"/>
        <v>3</v>
      </c>
      <c r="I16" s="196">
        <f t="shared" si="1"/>
        <v>4</v>
      </c>
      <c r="J16" s="75">
        <f t="shared" si="1"/>
        <v>9</v>
      </c>
      <c r="K16" s="197">
        <f t="shared" si="1"/>
        <v>18</v>
      </c>
      <c r="L16" s="192">
        <f t="shared" si="1"/>
        <v>31</v>
      </c>
      <c r="M16" s="192">
        <f t="shared" si="1"/>
        <v>65</v>
      </c>
      <c r="N16" s="192">
        <f t="shared" si="1"/>
        <v>98</v>
      </c>
      <c r="O16" s="192">
        <f t="shared" si="1"/>
        <v>130</v>
      </c>
      <c r="P16" s="192">
        <f t="shared" si="1"/>
        <v>244</v>
      </c>
      <c r="Q16" s="192">
        <f t="shared" si="1"/>
        <v>486</v>
      </c>
      <c r="R16" s="192">
        <f t="shared" si="1"/>
        <v>601</v>
      </c>
      <c r="S16" s="192">
        <f t="shared" si="1"/>
        <v>710</v>
      </c>
      <c r="T16" s="192">
        <f t="shared" si="1"/>
        <v>953</v>
      </c>
      <c r="U16" s="192">
        <f t="shared" si="1"/>
        <v>2151</v>
      </c>
      <c r="V16" s="75">
        <f>SUM(V17:V19)</f>
        <v>0</v>
      </c>
    </row>
    <row r="17" spans="1:22" ht="18" customHeight="1" x14ac:dyDescent="0.15">
      <c r="A17" s="40"/>
      <c r="B17" s="31" t="s">
        <v>85</v>
      </c>
      <c r="C17" s="192">
        <f>SUM(D17:V17)</f>
        <v>3045</v>
      </c>
      <c r="D17" s="198">
        <v>0</v>
      </c>
      <c r="E17" s="198">
        <v>0</v>
      </c>
      <c r="F17" s="198">
        <v>1</v>
      </c>
      <c r="G17" s="198">
        <v>2</v>
      </c>
      <c r="H17" s="198">
        <v>3</v>
      </c>
      <c r="I17" s="198">
        <v>4</v>
      </c>
      <c r="J17" s="85">
        <v>6</v>
      </c>
      <c r="K17" s="199">
        <v>11</v>
      </c>
      <c r="L17" s="199">
        <v>21</v>
      </c>
      <c r="M17" s="200">
        <v>41</v>
      </c>
      <c r="N17" s="200">
        <v>63</v>
      </c>
      <c r="O17" s="200">
        <v>99</v>
      </c>
      <c r="P17" s="200">
        <v>167</v>
      </c>
      <c r="Q17" s="200">
        <v>336</v>
      </c>
      <c r="R17" s="200">
        <v>432</v>
      </c>
      <c r="S17" s="200">
        <v>444</v>
      </c>
      <c r="T17" s="200">
        <v>547</v>
      </c>
      <c r="U17" s="200">
        <v>868</v>
      </c>
      <c r="V17" s="85">
        <v>0</v>
      </c>
    </row>
    <row r="18" spans="1:22" ht="18" customHeight="1" x14ac:dyDescent="0.15">
      <c r="A18" s="40"/>
      <c r="B18" s="31" t="s">
        <v>86</v>
      </c>
      <c r="C18" s="192">
        <f>SUM(D18:V18)</f>
        <v>1691</v>
      </c>
      <c r="D18" s="198">
        <v>0</v>
      </c>
      <c r="E18" s="198">
        <v>1</v>
      </c>
      <c r="F18" s="198">
        <v>0</v>
      </c>
      <c r="G18" s="198">
        <v>0</v>
      </c>
      <c r="H18" s="198">
        <v>0</v>
      </c>
      <c r="I18" s="198">
        <v>0</v>
      </c>
      <c r="J18" s="85">
        <v>2</v>
      </c>
      <c r="K18" s="199">
        <v>4</v>
      </c>
      <c r="L18" s="199">
        <v>7</v>
      </c>
      <c r="M18" s="200">
        <v>14</v>
      </c>
      <c r="N18" s="200">
        <v>27</v>
      </c>
      <c r="O18" s="200">
        <v>19</v>
      </c>
      <c r="P18" s="200">
        <v>55</v>
      </c>
      <c r="Q18" s="200">
        <v>90</v>
      </c>
      <c r="R18" s="200">
        <v>113</v>
      </c>
      <c r="S18" s="200">
        <v>186</v>
      </c>
      <c r="T18" s="200">
        <v>275</v>
      </c>
      <c r="U18" s="200">
        <v>898</v>
      </c>
      <c r="V18" s="85">
        <v>0</v>
      </c>
    </row>
    <row r="19" spans="1:22" ht="18" customHeight="1" x14ac:dyDescent="0.15">
      <c r="A19" s="201"/>
      <c r="B19" s="202" t="s">
        <v>77</v>
      </c>
      <c r="C19" s="192">
        <f>SUM(D19:V19)</f>
        <v>772</v>
      </c>
      <c r="D19" s="198">
        <v>1</v>
      </c>
      <c r="E19" s="203">
        <v>0</v>
      </c>
      <c r="F19" s="198">
        <v>0</v>
      </c>
      <c r="G19" s="198">
        <v>0</v>
      </c>
      <c r="H19" s="198">
        <v>0</v>
      </c>
      <c r="I19" s="198">
        <v>0</v>
      </c>
      <c r="J19" s="85">
        <v>1</v>
      </c>
      <c r="K19" s="199">
        <v>3</v>
      </c>
      <c r="L19" s="200">
        <v>3</v>
      </c>
      <c r="M19" s="200">
        <v>10</v>
      </c>
      <c r="N19" s="199">
        <v>8</v>
      </c>
      <c r="O19" s="199">
        <v>12</v>
      </c>
      <c r="P19" s="199">
        <v>22</v>
      </c>
      <c r="Q19" s="200">
        <v>60</v>
      </c>
      <c r="R19" s="200">
        <v>56</v>
      </c>
      <c r="S19" s="200">
        <v>80</v>
      </c>
      <c r="T19" s="200">
        <v>131</v>
      </c>
      <c r="U19" s="200">
        <v>385</v>
      </c>
      <c r="V19" s="85">
        <v>0</v>
      </c>
    </row>
    <row r="20" spans="1:22" ht="13.5" customHeight="1" x14ac:dyDescent="0.15">
      <c r="A20" s="201"/>
      <c r="B20" s="202"/>
      <c r="C20" s="200"/>
      <c r="D20" s="198"/>
      <c r="E20" s="203"/>
      <c r="F20" s="198"/>
      <c r="G20" s="198"/>
      <c r="H20" s="198"/>
      <c r="I20" s="198"/>
      <c r="J20" s="85"/>
      <c r="K20" s="199"/>
      <c r="L20" s="200"/>
      <c r="M20" s="200"/>
      <c r="N20" s="199"/>
      <c r="O20" s="199"/>
      <c r="P20" s="199"/>
      <c r="Q20" s="200"/>
      <c r="R20" s="200"/>
      <c r="S20" s="200"/>
      <c r="T20" s="200"/>
      <c r="U20" s="200"/>
      <c r="V20" s="85"/>
    </row>
    <row r="21" spans="1:22" s="204" customFormat="1" ht="18" customHeight="1" x14ac:dyDescent="0.15">
      <c r="A21" s="40">
        <v>30</v>
      </c>
      <c r="B21" s="191" t="s">
        <v>227</v>
      </c>
      <c r="C21" s="192">
        <f>SUM(D21:V21)</f>
        <v>10560</v>
      </c>
      <c r="D21" s="189">
        <v>29</v>
      </c>
      <c r="E21" s="189">
        <v>9</v>
      </c>
      <c r="F21" s="189">
        <v>11</v>
      </c>
      <c r="G21" s="189">
        <v>9</v>
      </c>
      <c r="H21" s="189">
        <v>15</v>
      </c>
      <c r="I21" s="189">
        <v>22</v>
      </c>
      <c r="J21" s="190">
        <v>24</v>
      </c>
      <c r="K21" s="193">
        <v>35</v>
      </c>
      <c r="L21" s="194">
        <v>77</v>
      </c>
      <c r="M21" s="194">
        <v>124</v>
      </c>
      <c r="N21" s="194">
        <v>151</v>
      </c>
      <c r="O21" s="194">
        <v>209</v>
      </c>
      <c r="P21" s="194">
        <v>354</v>
      </c>
      <c r="Q21" s="194">
        <v>708</v>
      </c>
      <c r="R21" s="194">
        <v>990</v>
      </c>
      <c r="S21" s="194">
        <v>1292</v>
      </c>
      <c r="T21" s="194">
        <v>1694</v>
      </c>
      <c r="U21" s="194">
        <v>4807</v>
      </c>
      <c r="V21" s="85">
        <v>0</v>
      </c>
    </row>
    <row r="22" spans="1:22" ht="18" customHeight="1" x14ac:dyDescent="0.15">
      <c r="A22" s="40"/>
      <c r="B22" s="31" t="s">
        <v>228</v>
      </c>
      <c r="C22" s="192">
        <f t="shared" ref="C22:V22" si="2">SUM(C23:C25)</f>
        <v>5507</v>
      </c>
      <c r="D22" s="196">
        <f t="shared" si="2"/>
        <v>2</v>
      </c>
      <c r="E22" s="196">
        <f t="shared" si="2"/>
        <v>1</v>
      </c>
      <c r="F22" s="196">
        <f t="shared" si="2"/>
        <v>6</v>
      </c>
      <c r="G22" s="196">
        <f t="shared" si="2"/>
        <v>3</v>
      </c>
      <c r="H22" s="196">
        <f t="shared" si="2"/>
        <v>3</v>
      </c>
      <c r="I22" s="196">
        <f t="shared" si="2"/>
        <v>5</v>
      </c>
      <c r="J22" s="75">
        <f t="shared" si="2"/>
        <v>13</v>
      </c>
      <c r="K22" s="197">
        <f t="shared" si="2"/>
        <v>13</v>
      </c>
      <c r="L22" s="192">
        <f t="shared" si="2"/>
        <v>38</v>
      </c>
      <c r="M22" s="192">
        <f t="shared" si="2"/>
        <v>70</v>
      </c>
      <c r="N22" s="192">
        <f t="shared" si="2"/>
        <v>99</v>
      </c>
      <c r="O22" s="192">
        <f t="shared" si="2"/>
        <v>137</v>
      </c>
      <c r="P22" s="192">
        <f t="shared" si="2"/>
        <v>228</v>
      </c>
      <c r="Q22" s="192">
        <f t="shared" si="2"/>
        <v>477</v>
      </c>
      <c r="R22" s="192">
        <f t="shared" si="2"/>
        <v>643</v>
      </c>
      <c r="S22" s="192">
        <f t="shared" si="2"/>
        <v>769</v>
      </c>
      <c r="T22" s="192">
        <f t="shared" si="2"/>
        <v>932</v>
      </c>
      <c r="U22" s="192">
        <f t="shared" si="2"/>
        <v>2068</v>
      </c>
      <c r="V22" s="75">
        <f t="shared" si="2"/>
        <v>0</v>
      </c>
    </row>
    <row r="23" spans="1:22" ht="18" customHeight="1" x14ac:dyDescent="0.15">
      <c r="A23" s="40"/>
      <c r="B23" s="31" t="s">
        <v>85</v>
      </c>
      <c r="C23" s="192">
        <f>SUM(D23:V23)</f>
        <v>3051</v>
      </c>
      <c r="D23" s="198">
        <v>0</v>
      </c>
      <c r="E23" s="198">
        <v>1</v>
      </c>
      <c r="F23" s="198">
        <v>4</v>
      </c>
      <c r="G23" s="198">
        <v>2</v>
      </c>
      <c r="H23" s="198">
        <v>3</v>
      </c>
      <c r="I23" s="198">
        <v>4</v>
      </c>
      <c r="J23" s="85">
        <v>8</v>
      </c>
      <c r="K23" s="199">
        <v>6</v>
      </c>
      <c r="L23" s="199">
        <v>25</v>
      </c>
      <c r="M23" s="200">
        <v>40</v>
      </c>
      <c r="N23" s="200">
        <v>74</v>
      </c>
      <c r="O23" s="200">
        <v>98</v>
      </c>
      <c r="P23" s="200">
        <v>155</v>
      </c>
      <c r="Q23" s="200">
        <v>325</v>
      </c>
      <c r="R23" s="200">
        <v>476</v>
      </c>
      <c r="S23" s="200">
        <v>506</v>
      </c>
      <c r="T23" s="200">
        <v>525</v>
      </c>
      <c r="U23" s="200">
        <v>799</v>
      </c>
      <c r="V23" s="85">
        <v>0</v>
      </c>
    </row>
    <row r="24" spans="1:22" ht="18" customHeight="1" x14ac:dyDescent="0.15">
      <c r="A24" s="40"/>
      <c r="B24" s="31" t="s">
        <v>86</v>
      </c>
      <c r="C24" s="192">
        <f>SUM(D24:V24)</f>
        <v>1645</v>
      </c>
      <c r="D24" s="198">
        <v>2</v>
      </c>
      <c r="E24" s="198">
        <v>0</v>
      </c>
      <c r="F24" s="198">
        <v>1</v>
      </c>
      <c r="G24" s="198">
        <v>0</v>
      </c>
      <c r="H24" s="198">
        <v>0</v>
      </c>
      <c r="I24" s="198">
        <v>1</v>
      </c>
      <c r="J24" s="85">
        <v>4</v>
      </c>
      <c r="K24" s="199">
        <v>5</v>
      </c>
      <c r="L24" s="199">
        <v>10</v>
      </c>
      <c r="M24" s="200">
        <v>15</v>
      </c>
      <c r="N24" s="200">
        <v>20</v>
      </c>
      <c r="O24" s="200">
        <v>25</v>
      </c>
      <c r="P24" s="200">
        <v>42</v>
      </c>
      <c r="Q24" s="200">
        <v>99</v>
      </c>
      <c r="R24" s="200">
        <v>113</v>
      </c>
      <c r="S24" s="200">
        <v>170</v>
      </c>
      <c r="T24" s="200">
        <v>265</v>
      </c>
      <c r="U24" s="200">
        <v>873</v>
      </c>
      <c r="V24" s="85">
        <v>0</v>
      </c>
    </row>
    <row r="25" spans="1:22" ht="18" customHeight="1" x14ac:dyDescent="0.15">
      <c r="A25" s="201"/>
      <c r="B25" s="202" t="s">
        <v>77</v>
      </c>
      <c r="C25" s="192">
        <f>SUM(D25:V25)</f>
        <v>811</v>
      </c>
      <c r="D25" s="198">
        <v>0</v>
      </c>
      <c r="E25" s="203">
        <v>0</v>
      </c>
      <c r="F25" s="198">
        <v>1</v>
      </c>
      <c r="G25" s="198">
        <v>1</v>
      </c>
      <c r="H25" s="198">
        <v>0</v>
      </c>
      <c r="I25" s="198">
        <v>0</v>
      </c>
      <c r="J25" s="85">
        <v>1</v>
      </c>
      <c r="K25" s="199">
        <v>2</v>
      </c>
      <c r="L25" s="200">
        <v>3</v>
      </c>
      <c r="M25" s="200">
        <v>15</v>
      </c>
      <c r="N25" s="199">
        <v>5</v>
      </c>
      <c r="O25" s="199">
        <v>14</v>
      </c>
      <c r="P25" s="199">
        <v>31</v>
      </c>
      <c r="Q25" s="200">
        <v>53</v>
      </c>
      <c r="R25" s="200">
        <v>54</v>
      </c>
      <c r="S25" s="200">
        <v>93</v>
      </c>
      <c r="T25" s="200">
        <v>142</v>
      </c>
      <c r="U25" s="200">
        <v>396</v>
      </c>
      <c r="V25" s="85">
        <v>0</v>
      </c>
    </row>
    <row r="26" spans="1:22" ht="18" customHeight="1" x14ac:dyDescent="0.15">
      <c r="A26" s="201"/>
      <c r="B26" s="202"/>
      <c r="C26" s="192"/>
      <c r="D26" s="198"/>
      <c r="E26" s="203"/>
      <c r="F26" s="198"/>
      <c r="G26" s="198"/>
      <c r="H26" s="198"/>
      <c r="I26" s="198"/>
      <c r="J26" s="85"/>
      <c r="K26" s="199"/>
      <c r="L26" s="200"/>
      <c r="M26" s="200"/>
      <c r="N26" s="199"/>
      <c r="O26" s="199"/>
      <c r="P26" s="199"/>
      <c r="Q26" s="200"/>
      <c r="R26" s="200"/>
      <c r="S26" s="200"/>
      <c r="T26" s="200"/>
      <c r="U26" s="200"/>
      <c r="V26" s="85"/>
    </row>
    <row r="27" spans="1:22" ht="18" customHeight="1" x14ac:dyDescent="0.15">
      <c r="A27" s="40">
        <v>31</v>
      </c>
      <c r="B27" s="191" t="s">
        <v>227</v>
      </c>
      <c r="C27" s="192">
        <f>SUM(D27:V27)</f>
        <v>10631</v>
      </c>
      <c r="D27" s="189">
        <v>19</v>
      </c>
      <c r="E27" s="189">
        <v>4</v>
      </c>
      <c r="F27" s="189">
        <v>6</v>
      </c>
      <c r="G27" s="189">
        <v>9</v>
      </c>
      <c r="H27" s="189">
        <v>19</v>
      </c>
      <c r="I27" s="189">
        <v>25</v>
      </c>
      <c r="J27" s="190">
        <v>23</v>
      </c>
      <c r="K27" s="193">
        <v>42</v>
      </c>
      <c r="L27" s="194">
        <v>77</v>
      </c>
      <c r="M27" s="194">
        <v>117</v>
      </c>
      <c r="N27" s="194">
        <v>142</v>
      </c>
      <c r="O27" s="194">
        <v>240</v>
      </c>
      <c r="P27" s="194">
        <v>338</v>
      </c>
      <c r="Q27" s="194">
        <v>600</v>
      </c>
      <c r="R27" s="194">
        <v>1016</v>
      </c>
      <c r="S27" s="194">
        <v>1275</v>
      </c>
      <c r="T27" s="194">
        <v>1685</v>
      </c>
      <c r="U27" s="194">
        <v>4994</v>
      </c>
      <c r="V27" s="85">
        <v>0</v>
      </c>
    </row>
    <row r="28" spans="1:22" ht="18" customHeight="1" x14ac:dyDescent="0.15">
      <c r="A28" s="40"/>
      <c r="B28" s="31" t="s">
        <v>228</v>
      </c>
      <c r="C28" s="192">
        <f t="shared" ref="C28:V28" si="3">SUM(C29:C31)</f>
        <v>5420</v>
      </c>
      <c r="D28" s="196">
        <f t="shared" si="3"/>
        <v>2</v>
      </c>
      <c r="E28" s="196">
        <f t="shared" si="3"/>
        <v>3</v>
      </c>
      <c r="F28" s="196">
        <f t="shared" si="3"/>
        <v>0</v>
      </c>
      <c r="G28" s="196">
        <f t="shared" si="3"/>
        <v>3</v>
      </c>
      <c r="H28" s="196">
        <f t="shared" si="3"/>
        <v>8</v>
      </c>
      <c r="I28" s="196">
        <f t="shared" si="3"/>
        <v>3</v>
      </c>
      <c r="J28" s="75">
        <f t="shared" si="3"/>
        <v>4</v>
      </c>
      <c r="K28" s="197">
        <f t="shared" si="3"/>
        <v>22</v>
      </c>
      <c r="L28" s="192">
        <f t="shared" si="3"/>
        <v>43</v>
      </c>
      <c r="M28" s="192">
        <f t="shared" si="3"/>
        <v>68</v>
      </c>
      <c r="N28" s="192">
        <f t="shared" si="3"/>
        <v>80</v>
      </c>
      <c r="O28" s="192">
        <f t="shared" si="3"/>
        <v>147</v>
      </c>
      <c r="P28" s="192">
        <f t="shared" si="3"/>
        <v>211</v>
      </c>
      <c r="Q28" s="192">
        <f t="shared" si="3"/>
        <v>378</v>
      </c>
      <c r="R28" s="192">
        <f t="shared" si="3"/>
        <v>665</v>
      </c>
      <c r="S28" s="192">
        <f t="shared" si="3"/>
        <v>744</v>
      </c>
      <c r="T28" s="192">
        <f t="shared" si="3"/>
        <v>942</v>
      </c>
      <c r="U28" s="192">
        <f t="shared" si="3"/>
        <v>2097</v>
      </c>
      <c r="V28" s="75">
        <f t="shared" si="3"/>
        <v>0</v>
      </c>
    </row>
    <row r="29" spans="1:22" ht="18" customHeight="1" x14ac:dyDescent="0.15">
      <c r="A29" s="40"/>
      <c r="B29" s="31" t="s">
        <v>85</v>
      </c>
      <c r="C29" s="192">
        <f>SUM(D29:V29)</f>
        <v>3018</v>
      </c>
      <c r="D29" s="205">
        <v>0</v>
      </c>
      <c r="E29" s="189">
        <v>3</v>
      </c>
      <c r="F29" s="205">
        <v>0</v>
      </c>
      <c r="G29" s="189">
        <v>3</v>
      </c>
      <c r="H29" s="189">
        <v>5</v>
      </c>
      <c r="I29" s="189">
        <v>3</v>
      </c>
      <c r="J29" s="190">
        <v>3</v>
      </c>
      <c r="K29" s="193">
        <v>17</v>
      </c>
      <c r="L29" s="194">
        <v>29</v>
      </c>
      <c r="M29" s="194">
        <v>40</v>
      </c>
      <c r="N29" s="194">
        <v>50</v>
      </c>
      <c r="O29" s="194">
        <v>108</v>
      </c>
      <c r="P29" s="194">
        <v>145</v>
      </c>
      <c r="Q29" s="194">
        <v>276</v>
      </c>
      <c r="R29" s="194">
        <v>465</v>
      </c>
      <c r="S29" s="194">
        <v>492</v>
      </c>
      <c r="T29" s="194">
        <v>532</v>
      </c>
      <c r="U29" s="194">
        <v>847</v>
      </c>
      <c r="V29" s="206">
        <v>0</v>
      </c>
    </row>
    <row r="30" spans="1:22" ht="18" customHeight="1" x14ac:dyDescent="0.15">
      <c r="A30" s="40"/>
      <c r="B30" s="31" t="s">
        <v>86</v>
      </c>
      <c r="C30" s="192">
        <f>SUM(D30:V30)</f>
        <v>1627</v>
      </c>
      <c r="D30" s="198">
        <v>2</v>
      </c>
      <c r="E30" s="198">
        <v>0</v>
      </c>
      <c r="F30" s="198">
        <v>0</v>
      </c>
      <c r="G30" s="198">
        <v>0</v>
      </c>
      <c r="H30" s="198">
        <v>3</v>
      </c>
      <c r="I30" s="198">
        <v>0</v>
      </c>
      <c r="J30" s="85">
        <v>0</v>
      </c>
      <c r="K30" s="199">
        <v>2</v>
      </c>
      <c r="L30" s="199">
        <v>8</v>
      </c>
      <c r="M30" s="200">
        <v>16</v>
      </c>
      <c r="N30" s="200">
        <v>20</v>
      </c>
      <c r="O30" s="200">
        <v>28</v>
      </c>
      <c r="P30" s="200">
        <v>46</v>
      </c>
      <c r="Q30" s="200">
        <v>64</v>
      </c>
      <c r="R30" s="200">
        <v>138</v>
      </c>
      <c r="S30" s="200">
        <v>166</v>
      </c>
      <c r="T30" s="200">
        <v>249</v>
      </c>
      <c r="U30" s="200">
        <v>885</v>
      </c>
      <c r="V30" s="85">
        <v>0</v>
      </c>
    </row>
    <row r="31" spans="1:22" ht="13.5" customHeight="1" x14ac:dyDescent="0.15">
      <c r="A31" s="201"/>
      <c r="B31" s="202" t="s">
        <v>77</v>
      </c>
      <c r="C31" s="192">
        <f>SUM(D31:V31)</f>
        <v>775</v>
      </c>
      <c r="D31" s="198">
        <v>0</v>
      </c>
      <c r="E31" s="203">
        <v>0</v>
      </c>
      <c r="F31" s="198">
        <v>0</v>
      </c>
      <c r="G31" s="198">
        <v>0</v>
      </c>
      <c r="H31" s="198">
        <v>0</v>
      </c>
      <c r="I31" s="198">
        <v>0</v>
      </c>
      <c r="J31" s="85">
        <v>1</v>
      </c>
      <c r="K31" s="199">
        <v>3</v>
      </c>
      <c r="L31" s="200">
        <v>6</v>
      </c>
      <c r="M31" s="200">
        <v>12</v>
      </c>
      <c r="N31" s="199">
        <v>10</v>
      </c>
      <c r="O31" s="199">
        <v>11</v>
      </c>
      <c r="P31" s="199">
        <v>20</v>
      </c>
      <c r="Q31" s="200">
        <v>38</v>
      </c>
      <c r="R31" s="200">
        <v>62</v>
      </c>
      <c r="S31" s="200">
        <v>86</v>
      </c>
      <c r="T31" s="200">
        <v>161</v>
      </c>
      <c r="U31" s="200">
        <v>365</v>
      </c>
      <c r="V31" s="85">
        <v>0</v>
      </c>
    </row>
    <row r="32" spans="1:22" ht="13.5" customHeight="1" x14ac:dyDescent="0.15">
      <c r="A32" s="201"/>
      <c r="B32" s="202"/>
      <c r="C32" s="207"/>
      <c r="D32" s="198"/>
      <c r="E32" s="203"/>
      <c r="F32" s="198"/>
      <c r="G32" s="198"/>
      <c r="H32" s="198"/>
      <c r="I32" s="198"/>
      <c r="J32" s="85"/>
      <c r="K32" s="199"/>
      <c r="L32" s="200"/>
      <c r="M32" s="200"/>
      <c r="N32" s="199"/>
      <c r="O32" s="199"/>
      <c r="P32" s="199"/>
      <c r="Q32" s="200"/>
      <c r="R32" s="200"/>
      <c r="S32" s="200"/>
      <c r="T32" s="200"/>
      <c r="U32" s="200"/>
      <c r="V32" s="85"/>
    </row>
    <row r="33" spans="1:22" s="195" customFormat="1" ht="18" customHeight="1" x14ac:dyDescent="0.15">
      <c r="A33" s="40" t="s">
        <v>229</v>
      </c>
      <c r="B33" s="191" t="s">
        <v>227</v>
      </c>
      <c r="C33" s="192">
        <f>SUM(D33:V33)</f>
        <v>10296</v>
      </c>
      <c r="D33" s="189">
        <v>21</v>
      </c>
      <c r="E33" s="189">
        <v>3</v>
      </c>
      <c r="F33" s="189">
        <v>3</v>
      </c>
      <c r="G33" s="189">
        <v>9</v>
      </c>
      <c r="H33" s="189">
        <v>19</v>
      </c>
      <c r="I33" s="189">
        <v>27</v>
      </c>
      <c r="J33" s="190">
        <v>26</v>
      </c>
      <c r="K33" s="193">
        <v>32</v>
      </c>
      <c r="L33" s="194">
        <v>72</v>
      </c>
      <c r="M33" s="194">
        <v>125</v>
      </c>
      <c r="N33" s="194">
        <v>161</v>
      </c>
      <c r="O33" s="194">
        <v>242</v>
      </c>
      <c r="P33" s="194">
        <v>332</v>
      </c>
      <c r="Q33" s="194">
        <v>529</v>
      </c>
      <c r="R33" s="194">
        <v>1041</v>
      </c>
      <c r="S33" s="194">
        <v>1260</v>
      </c>
      <c r="T33" s="194">
        <v>1579</v>
      </c>
      <c r="U33" s="194">
        <v>4815</v>
      </c>
      <c r="V33" s="206">
        <v>0</v>
      </c>
    </row>
    <row r="34" spans="1:22" ht="18" customHeight="1" x14ac:dyDescent="0.15">
      <c r="A34" s="40"/>
      <c r="B34" s="31" t="s">
        <v>228</v>
      </c>
      <c r="C34" s="192">
        <f t="shared" ref="C34:V34" si="4">SUM(C35:C37)</f>
        <v>5337</v>
      </c>
      <c r="D34" s="196">
        <f t="shared" si="4"/>
        <v>2</v>
      </c>
      <c r="E34" s="196">
        <f t="shared" si="4"/>
        <v>1</v>
      </c>
      <c r="F34" s="196">
        <f t="shared" si="4"/>
        <v>0</v>
      </c>
      <c r="G34" s="196">
        <f t="shared" si="4"/>
        <v>0</v>
      </c>
      <c r="H34" s="196">
        <f t="shared" si="4"/>
        <v>2</v>
      </c>
      <c r="I34" s="196">
        <f t="shared" si="4"/>
        <v>5</v>
      </c>
      <c r="J34" s="75">
        <f t="shared" si="4"/>
        <v>7</v>
      </c>
      <c r="K34" s="197">
        <f t="shared" si="4"/>
        <v>12</v>
      </c>
      <c r="L34" s="192">
        <f t="shared" si="4"/>
        <v>40</v>
      </c>
      <c r="M34" s="192">
        <f t="shared" si="4"/>
        <v>69</v>
      </c>
      <c r="N34" s="192">
        <f t="shared" si="4"/>
        <v>95</v>
      </c>
      <c r="O34" s="192">
        <f t="shared" si="4"/>
        <v>162</v>
      </c>
      <c r="P34" s="192">
        <f t="shared" si="4"/>
        <v>220</v>
      </c>
      <c r="Q34" s="192">
        <f t="shared" si="4"/>
        <v>361</v>
      </c>
      <c r="R34" s="192">
        <f t="shared" si="4"/>
        <v>675</v>
      </c>
      <c r="S34" s="192">
        <f t="shared" si="4"/>
        <v>776</v>
      </c>
      <c r="T34" s="192">
        <f t="shared" si="4"/>
        <v>833</v>
      </c>
      <c r="U34" s="192">
        <f t="shared" si="4"/>
        <v>2077</v>
      </c>
      <c r="V34" s="75">
        <f t="shared" si="4"/>
        <v>0</v>
      </c>
    </row>
    <row r="35" spans="1:22" ht="18" customHeight="1" x14ac:dyDescent="0.15">
      <c r="A35" s="40"/>
      <c r="B35" s="31" t="s">
        <v>85</v>
      </c>
      <c r="C35" s="192">
        <f>SUM(D35:V35)</f>
        <v>2981</v>
      </c>
      <c r="D35" s="189">
        <v>1</v>
      </c>
      <c r="E35" s="189">
        <v>1</v>
      </c>
      <c r="F35" s="189">
        <v>0</v>
      </c>
      <c r="G35" s="189">
        <v>0</v>
      </c>
      <c r="H35" s="189">
        <v>2</v>
      </c>
      <c r="I35" s="189">
        <v>3</v>
      </c>
      <c r="J35" s="190">
        <v>6</v>
      </c>
      <c r="K35" s="193">
        <v>6</v>
      </c>
      <c r="L35" s="194">
        <v>22</v>
      </c>
      <c r="M35" s="194">
        <v>39</v>
      </c>
      <c r="N35" s="194">
        <v>62</v>
      </c>
      <c r="O35" s="194">
        <v>109</v>
      </c>
      <c r="P35" s="194">
        <v>152</v>
      </c>
      <c r="Q35" s="194">
        <v>262</v>
      </c>
      <c r="R35" s="194">
        <v>483</v>
      </c>
      <c r="S35" s="194">
        <v>515</v>
      </c>
      <c r="T35" s="194">
        <v>482</v>
      </c>
      <c r="U35" s="194">
        <v>836</v>
      </c>
      <c r="V35" s="85">
        <v>0</v>
      </c>
    </row>
    <row r="36" spans="1:22" ht="18" customHeight="1" x14ac:dyDescent="0.15">
      <c r="A36" s="40"/>
      <c r="B36" s="31" t="s">
        <v>86</v>
      </c>
      <c r="C36" s="192">
        <f>SUM(D36:V36)</f>
        <v>1640</v>
      </c>
      <c r="D36" s="198">
        <v>1</v>
      </c>
      <c r="E36" s="198">
        <v>0</v>
      </c>
      <c r="F36" s="198">
        <v>0</v>
      </c>
      <c r="G36" s="198">
        <v>0</v>
      </c>
      <c r="H36" s="198">
        <v>0</v>
      </c>
      <c r="I36" s="198">
        <v>2</v>
      </c>
      <c r="J36" s="85">
        <v>1</v>
      </c>
      <c r="K36" s="199">
        <v>4</v>
      </c>
      <c r="L36" s="199">
        <v>11</v>
      </c>
      <c r="M36" s="200">
        <v>18</v>
      </c>
      <c r="N36" s="200">
        <v>22</v>
      </c>
      <c r="O36" s="200">
        <v>37</v>
      </c>
      <c r="P36" s="200">
        <v>43</v>
      </c>
      <c r="Q36" s="200">
        <v>65</v>
      </c>
      <c r="R36" s="200">
        <v>125</v>
      </c>
      <c r="S36" s="200">
        <v>185</v>
      </c>
      <c r="T36" s="200">
        <v>245</v>
      </c>
      <c r="U36" s="200">
        <v>881</v>
      </c>
      <c r="V36" s="85">
        <v>0</v>
      </c>
    </row>
    <row r="37" spans="1:22" ht="18" customHeight="1" x14ac:dyDescent="0.15">
      <c r="A37" s="201"/>
      <c r="B37" s="202" t="s">
        <v>77</v>
      </c>
      <c r="C37" s="192">
        <f>SUM(D37:V37)</f>
        <v>716</v>
      </c>
      <c r="D37" s="198">
        <v>0</v>
      </c>
      <c r="E37" s="203">
        <v>0</v>
      </c>
      <c r="F37" s="198">
        <v>0</v>
      </c>
      <c r="G37" s="198">
        <v>0</v>
      </c>
      <c r="H37" s="198">
        <v>0</v>
      </c>
      <c r="I37" s="198">
        <v>0</v>
      </c>
      <c r="J37" s="85">
        <v>0</v>
      </c>
      <c r="K37" s="199">
        <v>2</v>
      </c>
      <c r="L37" s="200">
        <v>7</v>
      </c>
      <c r="M37" s="200">
        <v>12</v>
      </c>
      <c r="N37" s="199">
        <v>11</v>
      </c>
      <c r="O37" s="199">
        <v>16</v>
      </c>
      <c r="P37" s="199">
        <v>25</v>
      </c>
      <c r="Q37" s="200">
        <v>34</v>
      </c>
      <c r="R37" s="200">
        <v>67</v>
      </c>
      <c r="S37" s="200">
        <v>76</v>
      </c>
      <c r="T37" s="200">
        <v>106</v>
      </c>
      <c r="U37" s="200">
        <v>360</v>
      </c>
      <c r="V37" s="85">
        <v>0</v>
      </c>
    </row>
    <row r="38" spans="1:22" ht="18" customHeight="1" x14ac:dyDescent="0.15">
      <c r="A38" s="201"/>
      <c r="B38" s="202"/>
      <c r="C38" s="207"/>
      <c r="D38" s="198"/>
      <c r="E38" s="203"/>
      <c r="F38" s="198"/>
      <c r="G38" s="198"/>
      <c r="H38" s="198"/>
      <c r="I38" s="198"/>
      <c r="J38" s="85"/>
      <c r="K38" s="199"/>
      <c r="L38" s="200"/>
      <c r="M38" s="200"/>
      <c r="N38" s="199"/>
      <c r="O38" s="199"/>
      <c r="P38" s="199"/>
      <c r="Q38" s="200"/>
      <c r="R38" s="200"/>
      <c r="S38" s="200"/>
      <c r="T38" s="200"/>
      <c r="U38" s="200"/>
      <c r="V38" s="85"/>
    </row>
    <row r="39" spans="1:22" ht="18" customHeight="1" x14ac:dyDescent="0.15">
      <c r="A39" s="208" t="s">
        <v>230</v>
      </c>
      <c r="B39" s="209" t="s">
        <v>227</v>
      </c>
      <c r="C39" s="210">
        <f>SUM(D39:V39)</f>
        <v>10995</v>
      </c>
      <c r="D39" s="211">
        <v>16</v>
      </c>
      <c r="E39" s="211">
        <v>5</v>
      </c>
      <c r="F39" s="211">
        <v>1</v>
      </c>
      <c r="G39" s="211">
        <v>10</v>
      </c>
      <c r="H39" s="211">
        <v>18</v>
      </c>
      <c r="I39" s="211">
        <v>24</v>
      </c>
      <c r="J39" s="212">
        <v>29</v>
      </c>
      <c r="K39" s="213">
        <v>33</v>
      </c>
      <c r="L39" s="214">
        <v>61</v>
      </c>
      <c r="M39" s="214">
        <v>130</v>
      </c>
      <c r="N39" s="214">
        <v>161</v>
      </c>
      <c r="O39" s="214">
        <v>231</v>
      </c>
      <c r="P39" s="214">
        <v>306</v>
      </c>
      <c r="Q39" s="214">
        <v>512</v>
      </c>
      <c r="R39" s="214">
        <v>1106</v>
      </c>
      <c r="S39" s="214">
        <v>1357</v>
      </c>
      <c r="T39" s="214">
        <v>1654</v>
      </c>
      <c r="U39" s="214">
        <v>5341</v>
      </c>
      <c r="V39" s="215">
        <v>0</v>
      </c>
    </row>
    <row r="40" spans="1:22" ht="18" customHeight="1" x14ac:dyDescent="0.15">
      <c r="A40" s="40"/>
      <c r="B40" s="31" t="s">
        <v>228</v>
      </c>
      <c r="C40" s="192">
        <f>SUM(C41:C43)</f>
        <v>5597</v>
      </c>
      <c r="D40" s="196">
        <f t="shared" ref="D40:U40" si="5">SUM(D41:D43)</f>
        <v>1</v>
      </c>
      <c r="E40" s="196">
        <f t="shared" si="5"/>
        <v>0</v>
      </c>
      <c r="F40" s="196">
        <f t="shared" si="5"/>
        <v>0</v>
      </c>
      <c r="G40" s="196">
        <f t="shared" si="5"/>
        <v>3</v>
      </c>
      <c r="H40" s="196">
        <f t="shared" si="5"/>
        <v>4</v>
      </c>
      <c r="I40" s="196">
        <f t="shared" si="5"/>
        <v>3</v>
      </c>
      <c r="J40" s="75">
        <f t="shared" si="5"/>
        <v>8</v>
      </c>
      <c r="K40" s="197">
        <f t="shared" si="5"/>
        <v>8</v>
      </c>
      <c r="L40" s="192">
        <f t="shared" si="5"/>
        <v>33</v>
      </c>
      <c r="M40" s="192">
        <f t="shared" si="5"/>
        <v>65</v>
      </c>
      <c r="N40" s="192">
        <f t="shared" si="5"/>
        <v>103</v>
      </c>
      <c r="O40" s="192">
        <f t="shared" si="5"/>
        <v>139</v>
      </c>
      <c r="P40" s="192">
        <f t="shared" si="5"/>
        <v>198</v>
      </c>
      <c r="Q40" s="192">
        <f t="shared" si="5"/>
        <v>333</v>
      </c>
      <c r="R40" s="192">
        <f t="shared" si="5"/>
        <v>715</v>
      </c>
      <c r="S40" s="192">
        <f t="shared" si="5"/>
        <v>794</v>
      </c>
      <c r="T40" s="192">
        <f t="shared" si="5"/>
        <v>908</v>
      </c>
      <c r="U40" s="192">
        <f t="shared" si="5"/>
        <v>2282</v>
      </c>
      <c r="V40" s="75">
        <f>SUM(V41:V43)</f>
        <v>0</v>
      </c>
    </row>
    <row r="41" spans="1:22" ht="18" customHeight="1" x14ac:dyDescent="0.15">
      <c r="A41" s="40"/>
      <c r="B41" s="31" t="s">
        <v>85</v>
      </c>
      <c r="C41" s="192">
        <f>SUM(D41:V41)</f>
        <v>3078</v>
      </c>
      <c r="D41" s="189">
        <v>0</v>
      </c>
      <c r="E41" s="189">
        <v>0</v>
      </c>
      <c r="F41" s="189">
        <v>0</v>
      </c>
      <c r="G41" s="189">
        <v>3</v>
      </c>
      <c r="H41" s="189">
        <v>3</v>
      </c>
      <c r="I41" s="189">
        <v>2</v>
      </c>
      <c r="J41" s="190">
        <v>6</v>
      </c>
      <c r="K41" s="193">
        <v>4</v>
      </c>
      <c r="L41" s="194">
        <v>17</v>
      </c>
      <c r="M41" s="194">
        <v>37</v>
      </c>
      <c r="N41" s="194">
        <v>61</v>
      </c>
      <c r="O41" s="194">
        <v>92</v>
      </c>
      <c r="P41" s="194">
        <v>138</v>
      </c>
      <c r="Q41" s="194">
        <v>245</v>
      </c>
      <c r="R41" s="194">
        <v>503</v>
      </c>
      <c r="S41" s="194">
        <v>523</v>
      </c>
      <c r="T41" s="194">
        <v>515</v>
      </c>
      <c r="U41" s="194">
        <v>929</v>
      </c>
      <c r="V41" s="85">
        <v>0</v>
      </c>
    </row>
    <row r="42" spans="1:22" ht="18" customHeight="1" x14ac:dyDescent="0.15">
      <c r="A42" s="40"/>
      <c r="B42" s="31" t="s">
        <v>86</v>
      </c>
      <c r="C42" s="192">
        <f>SUM(D42:V42)</f>
        <v>1767</v>
      </c>
      <c r="D42" s="198">
        <v>1</v>
      </c>
      <c r="E42" s="198">
        <v>0</v>
      </c>
      <c r="F42" s="198">
        <v>0</v>
      </c>
      <c r="G42" s="198">
        <v>0</v>
      </c>
      <c r="H42" s="198">
        <v>1</v>
      </c>
      <c r="I42" s="198">
        <v>1</v>
      </c>
      <c r="J42" s="85">
        <v>2</v>
      </c>
      <c r="K42" s="199">
        <v>4</v>
      </c>
      <c r="L42" s="199">
        <v>9</v>
      </c>
      <c r="M42" s="200">
        <v>22</v>
      </c>
      <c r="N42" s="200">
        <v>29</v>
      </c>
      <c r="O42" s="200">
        <v>32</v>
      </c>
      <c r="P42" s="200">
        <v>39</v>
      </c>
      <c r="Q42" s="200">
        <v>64</v>
      </c>
      <c r="R42" s="200">
        <v>134</v>
      </c>
      <c r="S42" s="200">
        <v>176</v>
      </c>
      <c r="T42" s="200">
        <v>273</v>
      </c>
      <c r="U42" s="200">
        <v>980</v>
      </c>
      <c r="V42" s="85">
        <v>0</v>
      </c>
    </row>
    <row r="43" spans="1:22" ht="18" customHeight="1" x14ac:dyDescent="0.15">
      <c r="A43" s="201"/>
      <c r="B43" s="202" t="s">
        <v>77</v>
      </c>
      <c r="C43" s="192">
        <f>SUM(D43:V43)</f>
        <v>752</v>
      </c>
      <c r="D43" s="198">
        <v>0</v>
      </c>
      <c r="E43" s="203">
        <v>0</v>
      </c>
      <c r="F43" s="198">
        <v>0</v>
      </c>
      <c r="G43" s="198">
        <v>0</v>
      </c>
      <c r="H43" s="198">
        <v>0</v>
      </c>
      <c r="I43" s="198">
        <v>0</v>
      </c>
      <c r="J43" s="85">
        <v>0</v>
      </c>
      <c r="K43" s="199">
        <v>0</v>
      </c>
      <c r="L43" s="200">
        <v>7</v>
      </c>
      <c r="M43" s="200">
        <v>6</v>
      </c>
      <c r="N43" s="199">
        <v>13</v>
      </c>
      <c r="O43" s="199">
        <v>15</v>
      </c>
      <c r="P43" s="199">
        <v>21</v>
      </c>
      <c r="Q43" s="200">
        <v>24</v>
      </c>
      <c r="R43" s="200">
        <v>78</v>
      </c>
      <c r="S43" s="200">
        <v>95</v>
      </c>
      <c r="T43" s="200">
        <v>120</v>
      </c>
      <c r="U43" s="200">
        <v>373</v>
      </c>
      <c r="V43" s="85">
        <v>0</v>
      </c>
    </row>
    <row r="44" spans="1:22" ht="18" customHeight="1" x14ac:dyDescent="0.15">
      <c r="A44" s="216"/>
      <c r="B44" s="217"/>
      <c r="C44" s="218"/>
      <c r="D44" s="218"/>
      <c r="E44" s="218"/>
      <c r="F44" s="218"/>
      <c r="G44" s="218"/>
      <c r="H44" s="216"/>
      <c r="I44" s="216"/>
      <c r="J44" s="219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9"/>
    </row>
  </sheetData>
  <phoneticPr fontId="3"/>
  <pageMargins left="0.78740157480314965" right="0.78740157480314965" top="0.51181102362204722" bottom="0.98425196850393704" header="0.51181102362204722" footer="0.51181102362204722"/>
  <pageSetup paperSize="9" scale="92" firstPageNumber="32" orientation="portrait" blackAndWhite="1" useFirstPageNumber="1" r:id="rId1"/>
  <headerFooter scaleWithDoc="0" alignWithMargins="0">
    <oddFooter>&amp;C&amp;P</oddFooter>
  </headerFooter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Q112"/>
  <sheetViews>
    <sheetView topLeftCell="B31" zoomScale="90" zoomScaleNormal="90" zoomScaleSheetLayoutView="100" workbookViewId="0">
      <selection activeCell="B45" sqref="B45:C45"/>
    </sheetView>
  </sheetViews>
  <sheetFormatPr defaultColWidth="8" defaultRowHeight="12" x14ac:dyDescent="0.15"/>
  <cols>
    <col min="1" max="1" width="4" style="220" customWidth="1"/>
    <col min="2" max="2" width="2.25" style="220" customWidth="1"/>
    <col min="3" max="3" width="9.625" style="220" customWidth="1"/>
    <col min="4" max="9" width="8.875" style="220" customWidth="1"/>
    <col min="10" max="10" width="8" style="220"/>
    <col min="11" max="11" width="8.5" style="220" customWidth="1"/>
    <col min="12" max="16384" width="8" style="220"/>
  </cols>
  <sheetData>
    <row r="1" spans="1:17" ht="11.25" customHeight="1" x14ac:dyDescent="0.15">
      <c r="A1" s="46" t="s">
        <v>0</v>
      </c>
    </row>
    <row r="2" spans="1:17" ht="54.95" customHeight="1" x14ac:dyDescent="0.15"/>
    <row r="3" spans="1:17" s="222" customFormat="1" ht="17.25" customHeight="1" x14ac:dyDescent="0.15">
      <c r="A3" s="221" t="s">
        <v>231</v>
      </c>
      <c r="B3" s="221"/>
    </row>
    <row r="4" spans="1:17" s="222" customFormat="1" ht="5.0999999999999996" customHeight="1" x14ac:dyDescent="0.15">
      <c r="A4" s="223"/>
      <c r="B4" s="223"/>
    </row>
    <row r="5" spans="1:17" s="225" customFormat="1" ht="17.25" customHeight="1" thickBot="1" x14ac:dyDescent="0.2">
      <c r="A5" s="224" t="s">
        <v>232</v>
      </c>
      <c r="B5" s="224"/>
      <c r="J5" s="226"/>
      <c r="K5" s="226"/>
      <c r="L5" s="226"/>
      <c r="M5" s="226"/>
      <c r="N5" s="226"/>
      <c r="O5" s="226"/>
      <c r="P5" s="226"/>
      <c r="Q5" s="226"/>
    </row>
    <row r="6" spans="1:17" s="233" customFormat="1" ht="21.6" customHeight="1" thickTop="1" x14ac:dyDescent="0.15">
      <c r="A6" s="227" t="s">
        <v>233</v>
      </c>
      <c r="B6" s="227"/>
      <c r="C6" s="227"/>
      <c r="D6" s="227"/>
      <c r="E6" s="227"/>
      <c r="F6" s="227"/>
      <c r="G6" s="228"/>
      <c r="H6" s="229" t="s">
        <v>234</v>
      </c>
      <c r="I6" s="227"/>
      <c r="J6" s="230" t="s">
        <v>235</v>
      </c>
      <c r="K6" s="231"/>
      <c r="L6" s="232"/>
      <c r="M6" s="232"/>
      <c r="N6" s="232"/>
      <c r="O6" s="232"/>
      <c r="P6" s="232"/>
      <c r="Q6" s="232"/>
    </row>
    <row r="7" spans="1:17" s="233" customFormat="1" ht="6" customHeight="1" x14ac:dyDescent="0.15">
      <c r="A7" s="234" t="s">
        <v>236</v>
      </c>
      <c r="B7" s="235"/>
      <c r="C7" s="236"/>
      <c r="D7" s="237"/>
      <c r="E7" s="237"/>
      <c r="F7" s="237"/>
      <c r="G7" s="238"/>
      <c r="H7" s="236"/>
      <c r="I7" s="237"/>
      <c r="J7" s="236"/>
      <c r="K7" s="238"/>
      <c r="L7" s="232"/>
      <c r="M7" s="232"/>
      <c r="N7" s="232"/>
      <c r="O7" s="232"/>
      <c r="P7" s="232"/>
      <c r="Q7" s="232"/>
    </row>
    <row r="8" spans="1:17" s="233" customFormat="1" ht="13.5" customHeight="1" x14ac:dyDescent="0.15">
      <c r="A8" s="239"/>
      <c r="B8" s="240"/>
      <c r="C8" s="241" t="s">
        <v>237</v>
      </c>
      <c r="D8" s="242"/>
      <c r="E8" s="242"/>
      <c r="F8" s="242"/>
      <c r="G8" s="243"/>
      <c r="H8" s="244">
        <v>9925</v>
      </c>
      <c r="I8" s="245"/>
      <c r="J8" s="244">
        <v>9951</v>
      </c>
      <c r="K8" s="246"/>
      <c r="L8" s="247"/>
      <c r="M8" s="247"/>
      <c r="N8" s="247"/>
      <c r="O8" s="247"/>
      <c r="P8" s="247"/>
      <c r="Q8" s="247"/>
    </row>
    <row r="9" spans="1:17" s="233" customFormat="1" ht="13.5" customHeight="1" x14ac:dyDescent="0.15">
      <c r="A9" s="239"/>
      <c r="B9" s="240"/>
      <c r="C9" s="241" t="s">
        <v>238</v>
      </c>
      <c r="D9" s="242"/>
      <c r="E9" s="242"/>
      <c r="F9" s="242"/>
      <c r="G9" s="243"/>
      <c r="H9" s="244">
        <v>5261</v>
      </c>
      <c r="I9" s="245"/>
      <c r="J9" s="244">
        <v>5347</v>
      </c>
      <c r="K9" s="246"/>
      <c r="L9" s="247"/>
      <c r="M9" s="247"/>
      <c r="N9" s="247"/>
      <c r="O9" s="247"/>
      <c r="P9" s="247"/>
      <c r="Q9" s="247"/>
    </row>
    <row r="10" spans="1:17" s="233" customFormat="1" ht="13.5" customHeight="1" x14ac:dyDescent="0.15">
      <c r="A10" s="239"/>
      <c r="B10" s="240"/>
      <c r="C10" s="241" t="s">
        <v>239</v>
      </c>
      <c r="D10" s="242"/>
      <c r="E10" s="242"/>
      <c r="F10" s="242"/>
      <c r="G10" s="243"/>
      <c r="H10" s="244">
        <v>2940</v>
      </c>
      <c r="I10" s="245"/>
      <c r="J10" s="244">
        <v>3007</v>
      </c>
      <c r="K10" s="246"/>
      <c r="L10" s="247"/>
      <c r="M10" s="247"/>
      <c r="N10" s="247"/>
      <c r="O10" s="247"/>
      <c r="P10" s="247"/>
      <c r="Q10" s="247"/>
    </row>
    <row r="11" spans="1:17" s="233" customFormat="1" ht="13.5" customHeight="1" x14ac:dyDescent="0.15">
      <c r="A11" s="239"/>
      <c r="B11" s="240"/>
      <c r="C11" s="241" t="s">
        <v>240</v>
      </c>
      <c r="D11" s="242"/>
      <c r="E11" s="242"/>
      <c r="F11" s="242"/>
      <c r="G11" s="243"/>
      <c r="H11" s="244">
        <v>768</v>
      </c>
      <c r="I11" s="245"/>
      <c r="J11" s="244">
        <v>760</v>
      </c>
      <c r="K11" s="246"/>
      <c r="L11" s="247"/>
      <c r="M11" s="247"/>
      <c r="N11" s="247"/>
      <c r="O11" s="247"/>
      <c r="P11" s="247"/>
      <c r="Q11" s="247"/>
    </row>
    <row r="12" spans="1:17" s="233" customFormat="1" ht="13.5" customHeight="1" x14ac:dyDescent="0.15">
      <c r="A12" s="239"/>
      <c r="B12" s="240"/>
      <c r="C12" s="241" t="s">
        <v>241</v>
      </c>
      <c r="D12" s="242"/>
      <c r="E12" s="242"/>
      <c r="F12" s="242"/>
      <c r="G12" s="243"/>
      <c r="H12" s="244">
        <v>1553</v>
      </c>
      <c r="I12" s="245"/>
      <c r="J12" s="244">
        <v>1580</v>
      </c>
      <c r="K12" s="246"/>
      <c r="L12" s="247"/>
      <c r="M12" s="247"/>
      <c r="N12" s="247"/>
      <c r="O12" s="247"/>
      <c r="P12" s="247"/>
      <c r="Q12" s="247"/>
    </row>
    <row r="13" spans="1:17" s="233" customFormat="1" ht="13.5" customHeight="1" x14ac:dyDescent="0.15">
      <c r="A13" s="239"/>
      <c r="B13" s="240"/>
      <c r="C13" s="241" t="s">
        <v>242</v>
      </c>
      <c r="D13" s="242"/>
      <c r="E13" s="242"/>
      <c r="F13" s="242"/>
      <c r="G13" s="243"/>
      <c r="H13" s="244">
        <v>1194034</v>
      </c>
      <c r="I13" s="245"/>
      <c r="J13" s="244">
        <v>1196380</v>
      </c>
      <c r="K13" s="246"/>
      <c r="L13" s="247"/>
      <c r="M13" s="247"/>
      <c r="N13" s="247"/>
      <c r="O13" s="247"/>
      <c r="P13" s="247"/>
      <c r="Q13" s="247"/>
    </row>
    <row r="14" spans="1:17" s="233" customFormat="1" ht="6" customHeight="1" x14ac:dyDescent="0.15">
      <c r="A14" s="248"/>
      <c r="B14" s="249"/>
      <c r="C14" s="250"/>
      <c r="D14" s="251"/>
      <c r="E14" s="251"/>
      <c r="F14" s="251"/>
      <c r="G14" s="252"/>
      <c r="H14" s="253"/>
      <c r="I14" s="254"/>
      <c r="J14" s="253"/>
      <c r="K14" s="255"/>
      <c r="L14" s="256"/>
      <c r="M14" s="256"/>
      <c r="N14" s="256"/>
      <c r="O14" s="256"/>
      <c r="P14" s="256"/>
      <c r="Q14" s="256"/>
    </row>
    <row r="15" spans="1:17" s="233" customFormat="1" ht="6" customHeight="1" x14ac:dyDescent="0.15">
      <c r="A15" s="234" t="s">
        <v>243</v>
      </c>
      <c r="B15" s="235"/>
      <c r="C15" s="236"/>
      <c r="D15" s="237"/>
      <c r="E15" s="237"/>
      <c r="F15" s="237"/>
      <c r="G15" s="238"/>
      <c r="H15" s="257"/>
      <c r="I15" s="258"/>
      <c r="J15" s="257"/>
      <c r="K15" s="259"/>
      <c r="L15" s="256"/>
      <c r="M15" s="256"/>
      <c r="N15" s="256"/>
      <c r="O15" s="256"/>
      <c r="P15" s="256"/>
      <c r="Q15" s="256"/>
    </row>
    <row r="16" spans="1:17" s="233" customFormat="1" ht="13.5" customHeight="1" x14ac:dyDescent="0.15">
      <c r="A16" s="239"/>
      <c r="B16" s="240"/>
      <c r="C16" s="241" t="s">
        <v>237</v>
      </c>
      <c r="D16" s="242"/>
      <c r="E16" s="242"/>
      <c r="F16" s="242"/>
      <c r="G16" s="243"/>
      <c r="H16" s="260">
        <v>29879</v>
      </c>
      <c r="I16" s="261"/>
      <c r="J16" s="260">
        <v>29994</v>
      </c>
      <c r="K16" s="262"/>
      <c r="L16" s="247"/>
      <c r="M16" s="247"/>
      <c r="N16" s="247"/>
      <c r="O16" s="247"/>
      <c r="P16" s="247"/>
      <c r="Q16" s="247"/>
    </row>
    <row r="17" spans="1:17" s="233" customFormat="1" ht="13.5" customHeight="1" x14ac:dyDescent="0.15">
      <c r="A17" s="239"/>
      <c r="B17" s="240"/>
      <c r="C17" s="241" t="s">
        <v>238</v>
      </c>
      <c r="D17" s="242"/>
      <c r="E17" s="242"/>
      <c r="F17" s="242"/>
      <c r="G17" s="243"/>
      <c r="H17" s="260">
        <v>15480</v>
      </c>
      <c r="I17" s="261"/>
      <c r="J17" s="260">
        <v>15459</v>
      </c>
      <c r="K17" s="262"/>
      <c r="L17" s="247"/>
      <c r="M17" s="247"/>
      <c r="N17" s="247"/>
      <c r="O17" s="247"/>
      <c r="P17" s="247"/>
      <c r="Q17" s="247"/>
    </row>
    <row r="18" spans="1:17" s="233" customFormat="1" ht="13.5" customHeight="1" x14ac:dyDescent="0.15">
      <c r="A18" s="239"/>
      <c r="B18" s="240"/>
      <c r="C18" s="241" t="s">
        <v>239</v>
      </c>
      <c r="D18" s="242"/>
      <c r="E18" s="242"/>
      <c r="F18" s="242"/>
      <c r="G18" s="243"/>
      <c r="H18" s="260">
        <v>8245</v>
      </c>
      <c r="I18" s="261"/>
      <c r="J18" s="260">
        <v>8330</v>
      </c>
      <c r="K18" s="262"/>
      <c r="L18" s="247"/>
      <c r="M18" s="247"/>
      <c r="N18" s="247"/>
      <c r="O18" s="247"/>
      <c r="P18" s="247"/>
      <c r="Q18" s="247"/>
    </row>
    <row r="19" spans="1:17" s="233" customFormat="1" ht="13.5" customHeight="1" x14ac:dyDescent="0.15">
      <c r="A19" s="239"/>
      <c r="B19" s="240"/>
      <c r="C19" s="241" t="s">
        <v>240</v>
      </c>
      <c r="D19" s="242"/>
      <c r="E19" s="242"/>
      <c r="F19" s="242"/>
      <c r="G19" s="243"/>
      <c r="H19" s="260">
        <v>2430</v>
      </c>
      <c r="I19" s="261"/>
      <c r="J19" s="260">
        <v>2350</v>
      </c>
      <c r="K19" s="262"/>
      <c r="L19" s="247"/>
      <c r="M19" s="247"/>
      <c r="N19" s="247"/>
      <c r="O19" s="247"/>
      <c r="P19" s="247"/>
      <c r="Q19" s="247"/>
    </row>
    <row r="20" spans="1:17" s="233" customFormat="1" ht="13.5" customHeight="1" x14ac:dyDescent="0.15">
      <c r="A20" s="239"/>
      <c r="B20" s="240"/>
      <c r="C20" s="241" t="s">
        <v>241</v>
      </c>
      <c r="D20" s="242"/>
      <c r="E20" s="242"/>
      <c r="F20" s="242"/>
      <c r="G20" s="243"/>
      <c r="H20" s="260">
        <v>4805</v>
      </c>
      <c r="I20" s="261"/>
      <c r="J20" s="260">
        <v>4779</v>
      </c>
      <c r="K20" s="262"/>
      <c r="L20" s="247"/>
      <c r="M20" s="247"/>
      <c r="N20" s="247"/>
      <c r="O20" s="247"/>
      <c r="P20" s="247"/>
      <c r="Q20" s="247"/>
    </row>
    <row r="21" spans="1:17" s="233" customFormat="1" ht="13.5" customHeight="1" x14ac:dyDescent="0.15">
      <c r="A21" s="239"/>
      <c r="B21" s="240"/>
      <c r="C21" s="241" t="s">
        <v>242</v>
      </c>
      <c r="D21" s="242"/>
      <c r="E21" s="242"/>
      <c r="F21" s="242"/>
      <c r="G21" s="243"/>
      <c r="H21" s="260">
        <v>2808773</v>
      </c>
      <c r="I21" s="261"/>
      <c r="J21" s="260">
        <v>2799000</v>
      </c>
      <c r="K21" s="262"/>
      <c r="L21" s="247"/>
      <c r="M21" s="247"/>
      <c r="N21" s="247"/>
      <c r="O21" s="247"/>
      <c r="P21" s="247"/>
      <c r="Q21" s="247"/>
    </row>
    <row r="22" spans="1:17" s="233" customFormat="1" ht="6" customHeight="1" x14ac:dyDescent="0.15">
      <c r="A22" s="248"/>
      <c r="B22" s="249"/>
      <c r="C22" s="250"/>
      <c r="D22" s="251"/>
      <c r="E22" s="251"/>
      <c r="F22" s="251"/>
      <c r="G22" s="252"/>
      <c r="H22" s="253"/>
      <c r="I22" s="254"/>
      <c r="J22" s="253"/>
      <c r="K22" s="255"/>
      <c r="L22" s="256"/>
      <c r="M22" s="256"/>
      <c r="N22" s="256"/>
      <c r="O22" s="256"/>
      <c r="P22" s="256"/>
      <c r="Q22" s="256"/>
    </row>
    <row r="23" spans="1:17" s="233" customFormat="1" ht="6" customHeight="1" x14ac:dyDescent="0.15">
      <c r="A23" s="234" t="s">
        <v>244</v>
      </c>
      <c r="B23" s="235"/>
      <c r="C23" s="236"/>
      <c r="D23" s="237"/>
      <c r="E23" s="237"/>
      <c r="F23" s="237"/>
      <c r="G23" s="238"/>
      <c r="H23" s="257"/>
      <c r="I23" s="258"/>
      <c r="J23" s="257"/>
      <c r="K23" s="259"/>
      <c r="L23" s="256"/>
      <c r="M23" s="256"/>
      <c r="N23" s="256"/>
      <c r="O23" s="256"/>
      <c r="P23" s="256"/>
      <c r="Q23" s="256"/>
    </row>
    <row r="24" spans="1:17" s="233" customFormat="1" ht="13.5" customHeight="1" x14ac:dyDescent="0.15">
      <c r="A24" s="239"/>
      <c r="B24" s="240"/>
      <c r="C24" s="241" t="s">
        <v>237</v>
      </c>
      <c r="D24" s="242"/>
      <c r="E24" s="242"/>
      <c r="F24" s="242"/>
      <c r="G24" s="243"/>
      <c r="H24" s="260">
        <v>1290444</v>
      </c>
      <c r="I24" s="261"/>
      <c r="J24" s="260">
        <v>1307748</v>
      </c>
      <c r="K24" s="262"/>
      <c r="L24" s="247"/>
      <c r="M24" s="247"/>
      <c r="N24" s="247"/>
      <c r="O24" s="247"/>
      <c r="P24" s="247"/>
      <c r="Q24" s="247"/>
    </row>
    <row r="25" spans="1:17" s="233" customFormat="1" ht="13.5" customHeight="1" x14ac:dyDescent="0.15">
      <c r="A25" s="239"/>
      <c r="B25" s="240"/>
      <c r="C25" s="241" t="s">
        <v>238</v>
      </c>
      <c r="D25" s="242"/>
      <c r="E25" s="242"/>
      <c r="F25" s="242"/>
      <c r="G25" s="243"/>
      <c r="H25" s="260">
        <v>678432</v>
      </c>
      <c r="I25" s="261"/>
      <c r="J25" s="260">
        <v>680312</v>
      </c>
      <c r="K25" s="262"/>
      <c r="L25" s="247"/>
      <c r="M25" s="247"/>
      <c r="N25" s="247"/>
      <c r="O25" s="247"/>
      <c r="P25" s="247"/>
      <c r="Q25" s="247"/>
    </row>
    <row r="26" spans="1:17" s="233" customFormat="1" ht="13.5" customHeight="1" x14ac:dyDescent="0.15">
      <c r="A26" s="239"/>
      <c r="B26" s="240"/>
      <c r="C26" s="241" t="s">
        <v>239</v>
      </c>
      <c r="D26" s="242"/>
      <c r="E26" s="242"/>
      <c r="F26" s="242"/>
      <c r="G26" s="243"/>
      <c r="H26" s="260">
        <v>370346</v>
      </c>
      <c r="I26" s="261"/>
      <c r="J26" s="260">
        <v>372986</v>
      </c>
      <c r="K26" s="262"/>
      <c r="L26" s="247"/>
      <c r="M26" s="247"/>
      <c r="N26" s="247"/>
      <c r="O26" s="247"/>
      <c r="P26" s="247"/>
      <c r="Q26" s="247"/>
    </row>
    <row r="27" spans="1:17" s="233" customFormat="1" ht="13.5" customHeight="1" x14ac:dyDescent="0.15">
      <c r="A27" s="239"/>
      <c r="B27" s="240"/>
      <c r="C27" s="241" t="s">
        <v>240</v>
      </c>
      <c r="D27" s="242"/>
      <c r="E27" s="242"/>
      <c r="F27" s="242"/>
      <c r="G27" s="243"/>
      <c r="H27" s="260">
        <v>111973</v>
      </c>
      <c r="I27" s="261"/>
      <c r="J27" s="260">
        <v>109320</v>
      </c>
      <c r="K27" s="262"/>
      <c r="L27" s="247"/>
      <c r="M27" s="247"/>
      <c r="N27" s="247"/>
      <c r="O27" s="247"/>
      <c r="P27" s="247"/>
      <c r="Q27" s="247"/>
    </row>
    <row r="28" spans="1:17" s="233" customFormat="1" ht="13.5" customHeight="1" x14ac:dyDescent="0.15">
      <c r="A28" s="239"/>
      <c r="B28" s="240"/>
      <c r="C28" s="241" t="s">
        <v>241</v>
      </c>
      <c r="D28" s="242"/>
      <c r="E28" s="242"/>
      <c r="F28" s="242"/>
      <c r="G28" s="243"/>
      <c r="H28" s="260">
        <v>196113</v>
      </c>
      <c r="I28" s="261"/>
      <c r="J28" s="260">
        <v>198006</v>
      </c>
      <c r="K28" s="262"/>
      <c r="L28" s="247"/>
      <c r="M28" s="247"/>
      <c r="N28" s="247"/>
      <c r="O28" s="247"/>
      <c r="P28" s="247"/>
      <c r="Q28" s="247"/>
    </row>
    <row r="29" spans="1:17" s="233" customFormat="1" ht="13.5" customHeight="1" x14ac:dyDescent="0.15">
      <c r="A29" s="239"/>
      <c r="B29" s="240"/>
      <c r="C29" s="241" t="s">
        <v>242</v>
      </c>
      <c r="D29" s="242"/>
      <c r="E29" s="242"/>
      <c r="F29" s="242"/>
      <c r="G29" s="243"/>
      <c r="H29" s="260">
        <v>125319299</v>
      </c>
      <c r="I29" s="261"/>
      <c r="J29" s="260">
        <v>125020252</v>
      </c>
      <c r="K29" s="262"/>
      <c r="L29" s="247"/>
      <c r="M29" s="247"/>
      <c r="N29" s="247"/>
      <c r="O29" s="247"/>
      <c r="P29" s="247"/>
      <c r="Q29" s="247"/>
    </row>
    <row r="30" spans="1:17" s="233" customFormat="1" ht="6" customHeight="1" x14ac:dyDescent="0.15">
      <c r="A30" s="248"/>
      <c r="B30" s="249"/>
      <c r="C30" s="250"/>
      <c r="D30" s="251"/>
      <c r="E30" s="251"/>
      <c r="F30" s="251"/>
      <c r="G30" s="252"/>
      <c r="H30" s="263"/>
      <c r="I30" s="264"/>
      <c r="J30" s="263"/>
      <c r="K30" s="264"/>
      <c r="L30" s="232"/>
      <c r="M30" s="232"/>
      <c r="N30" s="232"/>
      <c r="O30" s="232"/>
      <c r="P30" s="232"/>
      <c r="Q30" s="232"/>
    </row>
    <row r="31" spans="1:17" ht="51" customHeight="1" x14ac:dyDescent="0.15"/>
    <row r="32" spans="1:17" s="222" customFormat="1" ht="17.25" customHeight="1" x14ac:dyDescent="0.15">
      <c r="A32" s="221" t="s">
        <v>245</v>
      </c>
      <c r="B32" s="221"/>
    </row>
    <row r="33" spans="1:13" s="222" customFormat="1" ht="5.0999999999999996" customHeight="1" x14ac:dyDescent="0.15">
      <c r="A33" s="223"/>
      <c r="B33" s="223"/>
    </row>
    <row r="34" spans="1:13" s="225" customFormat="1" ht="17.25" customHeight="1" thickBot="1" x14ac:dyDescent="0.2">
      <c r="A34" s="224"/>
      <c r="B34" s="224"/>
    </row>
    <row r="35" spans="1:13" s="267" customFormat="1" ht="21.6" customHeight="1" thickTop="1" x14ac:dyDescent="0.15">
      <c r="A35" s="227" t="s">
        <v>246</v>
      </c>
      <c r="B35" s="227"/>
      <c r="C35" s="227"/>
      <c r="D35" s="228"/>
      <c r="E35" s="265" t="s">
        <v>234</v>
      </c>
      <c r="F35" s="265" t="s">
        <v>235</v>
      </c>
      <c r="G35" s="265" t="s">
        <v>247</v>
      </c>
      <c r="H35" s="265" t="s">
        <v>248</v>
      </c>
      <c r="I35" s="265" t="s">
        <v>249</v>
      </c>
      <c r="J35" s="265" t="s">
        <v>250</v>
      </c>
      <c r="K35" s="266" t="s">
        <v>251</v>
      </c>
    </row>
    <row r="36" spans="1:13" s="267" customFormat="1" ht="4.5" customHeight="1" x14ac:dyDescent="0.15">
      <c r="A36" s="235" t="s">
        <v>236</v>
      </c>
      <c r="B36" s="268"/>
      <c r="C36" s="268"/>
      <c r="D36" s="269"/>
      <c r="E36" s="270"/>
      <c r="F36" s="271"/>
      <c r="G36" s="271"/>
      <c r="H36" s="271"/>
      <c r="I36" s="271"/>
      <c r="J36" s="271"/>
      <c r="K36" s="272"/>
    </row>
    <row r="37" spans="1:13" s="267" customFormat="1" ht="13.5" customHeight="1" x14ac:dyDescent="0.15">
      <c r="A37" s="240"/>
      <c r="B37" s="273" t="s">
        <v>252</v>
      </c>
      <c r="C37" s="273"/>
      <c r="D37" s="274"/>
      <c r="E37" s="275">
        <v>8.3121586152488121</v>
      </c>
      <c r="F37" s="275">
        <v>8.3175914007255223</v>
      </c>
      <c r="G37" s="275">
        <v>8.73</v>
      </c>
      <c r="H37" s="275">
        <v>8.81</v>
      </c>
      <c r="I37" s="275">
        <v>8.86</v>
      </c>
      <c r="J37" s="275">
        <v>8.57</v>
      </c>
      <c r="K37" s="276">
        <f>1000*'○表２５(2)，表２７'!I8/'○表２５(2)，表２７'!I13</f>
        <v>9.1913762403551154</v>
      </c>
    </row>
    <row r="38" spans="1:13" s="267" customFormat="1" ht="13.5" customHeight="1" x14ac:dyDescent="0.15">
      <c r="A38" s="240"/>
      <c r="B38" s="242" t="s">
        <v>253</v>
      </c>
      <c r="C38" s="242"/>
      <c r="D38" s="243"/>
      <c r="E38" s="275">
        <v>4.4060721888991434</v>
      </c>
      <c r="F38" s="275">
        <v>4.4693157692371992</v>
      </c>
      <c r="G38" s="275">
        <v>4.5999999999999996</v>
      </c>
      <c r="H38" s="275">
        <v>4.59</v>
      </c>
      <c r="I38" s="275">
        <v>4.5199999999999996</v>
      </c>
      <c r="J38" s="275">
        <v>4.4400000000000004</v>
      </c>
      <c r="K38" s="276">
        <f>1000*'○表２５(2)，表２７'!I9/'○表２５(2)，表２７'!I13</f>
        <v>4.6788661043444826</v>
      </c>
    </row>
    <row r="39" spans="1:13" s="267" customFormat="1" ht="13.5" customHeight="1" x14ac:dyDescent="0.15">
      <c r="A39" s="240"/>
      <c r="B39" s="242" t="s">
        <v>254</v>
      </c>
      <c r="C39" s="242"/>
      <c r="D39" s="243"/>
      <c r="E39" s="275">
        <v>2.4622414437109832</v>
      </c>
      <c r="F39" s="275">
        <v>2.5134154700011702</v>
      </c>
      <c r="G39" s="275">
        <v>2.54</v>
      </c>
      <c r="H39" s="275">
        <v>2.54</v>
      </c>
      <c r="I39" s="275">
        <v>2.52</v>
      </c>
      <c r="J39" s="275">
        <v>2.48</v>
      </c>
      <c r="K39" s="276">
        <f>1000*'○表２５(2)，表２７'!I10/'○表２５(2)，表２７'!I13</f>
        <v>2.573083771515511</v>
      </c>
    </row>
    <row r="40" spans="1:13" s="267" customFormat="1" ht="13.5" customHeight="1" x14ac:dyDescent="0.15">
      <c r="A40" s="240"/>
      <c r="B40" s="242" t="s">
        <v>255</v>
      </c>
      <c r="C40" s="242"/>
      <c r="D40" s="243"/>
      <c r="E40" s="275">
        <v>0.64319776488776703</v>
      </c>
      <c r="F40" s="275">
        <v>0.63524966983734266</v>
      </c>
      <c r="G40" s="275">
        <v>0.64</v>
      </c>
      <c r="H40" s="275">
        <v>0.68</v>
      </c>
      <c r="I40" s="275">
        <v>0.65</v>
      </c>
      <c r="J40" s="275">
        <v>0.6</v>
      </c>
      <c r="K40" s="276">
        <f>1000*'○表２５(2)，表２７'!I11/'○表２５(2)，表２７'!I13</f>
        <v>0.62864164918117749</v>
      </c>
    </row>
    <row r="41" spans="1:13" s="267" customFormat="1" ht="13.5" customHeight="1" x14ac:dyDescent="0.15">
      <c r="A41" s="240"/>
      <c r="B41" s="242" t="s">
        <v>256</v>
      </c>
      <c r="C41" s="242"/>
      <c r="D41" s="243"/>
      <c r="E41" s="275">
        <v>1.3006329803003935</v>
      </c>
      <c r="F41" s="275">
        <v>1.3206506293986859</v>
      </c>
      <c r="G41" s="275">
        <v>1.41</v>
      </c>
      <c r="H41" s="275">
        <v>1.37</v>
      </c>
      <c r="I41" s="275">
        <v>1.36</v>
      </c>
      <c r="J41" s="275">
        <v>1.37</v>
      </c>
      <c r="K41" s="276">
        <f>1000*'○表２５(2)，表２７'!I12/'○表２５(2)，表２７'!I13</f>
        <v>1.4771406836477934</v>
      </c>
    </row>
    <row r="42" spans="1:13" s="267" customFormat="1" ht="4.5" customHeight="1" x14ac:dyDescent="0.15">
      <c r="A42" s="240"/>
      <c r="B42" s="250"/>
      <c r="C42" s="251"/>
      <c r="D42" s="252"/>
      <c r="E42" s="277"/>
      <c r="F42" s="277"/>
      <c r="G42" s="277"/>
      <c r="H42" s="277"/>
      <c r="I42" s="277"/>
      <c r="J42" s="277"/>
      <c r="K42" s="278"/>
    </row>
    <row r="43" spans="1:13" s="267" customFormat="1" ht="4.5" customHeight="1" x14ac:dyDescent="0.15">
      <c r="A43" s="235" t="s">
        <v>243</v>
      </c>
      <c r="B43" s="279"/>
      <c r="C43" s="279"/>
      <c r="D43" s="280"/>
      <c r="E43" s="271"/>
      <c r="F43" s="271"/>
      <c r="G43" s="271"/>
      <c r="H43" s="271"/>
      <c r="I43" s="271"/>
      <c r="J43" s="271"/>
      <c r="K43" s="272"/>
    </row>
    <row r="44" spans="1:13" s="267" customFormat="1" ht="13.5" customHeight="1" x14ac:dyDescent="0.15">
      <c r="A44" s="240"/>
      <c r="B44" s="273" t="s">
        <v>252</v>
      </c>
      <c r="C44" s="273"/>
      <c r="D44" s="274"/>
      <c r="E44" s="275">
        <v>10.637741106169846</v>
      </c>
      <c r="F44" s="275">
        <v>10.715969989281886</v>
      </c>
      <c r="G44" s="275">
        <v>11.04</v>
      </c>
      <c r="H44" s="275">
        <v>11.29</v>
      </c>
      <c r="I44" s="275">
        <v>11.31</v>
      </c>
      <c r="J44" s="275">
        <v>11.01</v>
      </c>
      <c r="K44" s="276">
        <f>1000*'○表２５(2)，表２７'!I16/'○表２５(2)，表２７'!I21</f>
        <v>11.641215780526409</v>
      </c>
    </row>
    <row r="45" spans="1:13" s="267" customFormat="1" ht="13.5" customHeight="1" x14ac:dyDescent="0.15">
      <c r="A45" s="240"/>
      <c r="B45" s="242" t="s">
        <v>253</v>
      </c>
      <c r="C45" s="242"/>
      <c r="D45" s="243"/>
      <c r="E45" s="275">
        <v>5.5113033342317088</v>
      </c>
      <c r="F45" s="275">
        <v>5.523043944265809</v>
      </c>
      <c r="G45" s="275">
        <v>5.65</v>
      </c>
      <c r="H45" s="275">
        <v>5.69</v>
      </c>
      <c r="I45" s="275">
        <v>5.64</v>
      </c>
      <c r="J45" s="275">
        <v>5.56</v>
      </c>
      <c r="K45" s="276">
        <f>1000*'○表２５(2)，表２７'!I17/'○表２５(2)，表２７'!I21</f>
        <v>5.805220118412568</v>
      </c>
    </row>
    <row r="46" spans="1:13" s="267" customFormat="1" ht="13.5" customHeight="1" x14ac:dyDescent="0.15">
      <c r="A46" s="240"/>
      <c r="B46" s="242" t="s">
        <v>254</v>
      </c>
      <c r="C46" s="242"/>
      <c r="D46" s="243"/>
      <c r="E46" s="275">
        <v>2.9354454774380128</v>
      </c>
      <c r="F46" s="275">
        <v>2.9760628795998572</v>
      </c>
      <c r="G46" s="275">
        <v>2.98</v>
      </c>
      <c r="H46" s="275">
        <v>3.01</v>
      </c>
      <c r="I46" s="275">
        <v>3</v>
      </c>
      <c r="J46" s="275">
        <v>2.95</v>
      </c>
      <c r="K46" s="276">
        <f>1000*'○表２５(2)，表２７'!I18/'○表２５(2)，表２７'!I21</f>
        <v>3.0482443285069465</v>
      </c>
    </row>
    <row r="47" spans="1:13" s="267" customFormat="1" ht="13.5" customHeight="1" x14ac:dyDescent="0.15">
      <c r="A47" s="240"/>
      <c r="B47" s="242" t="s">
        <v>255</v>
      </c>
      <c r="C47" s="242"/>
      <c r="D47" s="243"/>
      <c r="E47" s="275">
        <v>0.86514645362939613</v>
      </c>
      <c r="F47" s="275">
        <v>0.8395855662736692</v>
      </c>
      <c r="G47" s="275">
        <v>0.85</v>
      </c>
      <c r="H47" s="275">
        <v>0.87</v>
      </c>
      <c r="I47" s="275">
        <v>0.82</v>
      </c>
      <c r="J47" s="275">
        <v>0.78</v>
      </c>
      <c r="K47" s="276">
        <f>1000*'○表２５(2)，表２７'!I19/'○表２５(2)，表２７'!I21</f>
        <v>0.80456064247611236</v>
      </c>
    </row>
    <row r="48" spans="1:13" s="267" customFormat="1" ht="13.5" customHeight="1" x14ac:dyDescent="0.15">
      <c r="A48" s="240"/>
      <c r="B48" s="242" t="s">
        <v>256</v>
      </c>
      <c r="C48" s="242"/>
      <c r="D48" s="243"/>
      <c r="E48" s="275">
        <v>1.7107114031642998</v>
      </c>
      <c r="F48" s="275">
        <v>1.707395498392283</v>
      </c>
      <c r="G48" s="275">
        <v>1.81</v>
      </c>
      <c r="H48" s="275">
        <v>1.82</v>
      </c>
      <c r="I48" s="275">
        <v>1.82</v>
      </c>
      <c r="J48" s="275">
        <v>1.83</v>
      </c>
      <c r="K48" s="276">
        <f>1000*'○表２５(2)，表２７'!I20/'○表２５(2)，表２７'!I21</f>
        <v>1.9524151474295093</v>
      </c>
    </row>
    <row r="49" spans="1:11" s="267" customFormat="1" ht="4.5" customHeight="1" x14ac:dyDescent="0.15">
      <c r="A49" s="240"/>
      <c r="B49" s="250"/>
      <c r="C49" s="251"/>
      <c r="D49" s="252"/>
      <c r="E49" s="277"/>
      <c r="F49" s="277"/>
      <c r="G49" s="277"/>
      <c r="H49" s="277"/>
      <c r="I49" s="277"/>
      <c r="J49" s="277"/>
      <c r="K49" s="278"/>
    </row>
    <row r="50" spans="1:11" s="267" customFormat="1" ht="4.5" customHeight="1" x14ac:dyDescent="0.15">
      <c r="A50" s="235" t="s">
        <v>244</v>
      </c>
      <c r="B50" s="268"/>
      <c r="C50" s="268"/>
      <c r="D50" s="269"/>
      <c r="E50" s="271"/>
      <c r="F50" s="271"/>
      <c r="G50" s="271"/>
      <c r="H50" s="271"/>
      <c r="I50" s="271"/>
      <c r="J50" s="271"/>
      <c r="K50" s="272"/>
    </row>
    <row r="51" spans="1:11" s="267" customFormat="1" ht="13.5" customHeight="1" x14ac:dyDescent="0.15">
      <c r="A51" s="240"/>
      <c r="B51" s="273" t="s">
        <v>252</v>
      </c>
      <c r="C51" s="273"/>
      <c r="D51" s="274"/>
      <c r="E51" s="275">
        <v>10.29724879006864</v>
      </c>
      <c r="F51" s="275">
        <v>10.460289265774316</v>
      </c>
      <c r="G51" s="275">
        <v>10.75</v>
      </c>
      <c r="H51" s="275">
        <v>10.97</v>
      </c>
      <c r="I51" s="275">
        <v>11.16</v>
      </c>
      <c r="J51" s="275">
        <v>11.12</v>
      </c>
      <c r="K51" s="276">
        <f>1000*'○表２５(2)，表２７'!I24/'○表２５(2)，表２７'!I29</f>
        <v>11.727075166268072</v>
      </c>
    </row>
    <row r="52" spans="1:11" s="267" customFormat="1" ht="13.5" customHeight="1" x14ac:dyDescent="0.15">
      <c r="A52" s="240"/>
      <c r="B52" s="242" t="s">
        <v>253</v>
      </c>
      <c r="C52" s="242"/>
      <c r="D52" s="243"/>
      <c r="E52" s="275">
        <v>5.4136274732912444</v>
      </c>
      <c r="F52" s="275">
        <v>5.4416143714060023</v>
      </c>
      <c r="G52" s="275">
        <v>5.52</v>
      </c>
      <c r="H52" s="275">
        <v>5.55</v>
      </c>
      <c r="I52" s="275">
        <v>5.58</v>
      </c>
      <c r="J52" s="275">
        <v>5.57</v>
      </c>
      <c r="K52" s="276">
        <f>1000*'○表２５(2)，表２７'!I25/'○表２５(2)，表２７'!I29</f>
        <v>5.7078288018192991</v>
      </c>
    </row>
    <row r="53" spans="1:11" s="267" customFormat="1" ht="13.5" customHeight="1" x14ac:dyDescent="0.15">
      <c r="A53" s="240"/>
      <c r="B53" s="242" t="s">
        <v>254</v>
      </c>
      <c r="C53" s="242"/>
      <c r="D53" s="243"/>
      <c r="E53" s="275">
        <v>2.9552192116874192</v>
      </c>
      <c r="F53" s="275">
        <v>2.9834046407137302</v>
      </c>
      <c r="G53" s="275">
        <v>3</v>
      </c>
      <c r="H53" s="275">
        <v>3.01</v>
      </c>
      <c r="I53" s="275">
        <v>3.04</v>
      </c>
      <c r="J53" s="275">
        <v>3.07</v>
      </c>
      <c r="K53" s="276">
        <f>1000*'○表２５(2)，表２７'!I26/'○表２５(2)，表２７'!I29</f>
        <v>3.1072119790500587</v>
      </c>
    </row>
    <row r="54" spans="1:11" s="267" customFormat="1" ht="13.5" customHeight="1" x14ac:dyDescent="0.15">
      <c r="A54" s="240"/>
      <c r="B54" s="242" t="s">
        <v>255</v>
      </c>
      <c r="C54" s="242"/>
      <c r="D54" s="243"/>
      <c r="E54" s="275">
        <v>0.89350164654208608</v>
      </c>
      <c r="F54" s="275">
        <v>0.87441833023980786</v>
      </c>
      <c r="G54" s="275">
        <v>0.88</v>
      </c>
      <c r="H54" s="275">
        <v>0.87</v>
      </c>
      <c r="I54" s="275">
        <v>0.86</v>
      </c>
      <c r="J54" s="275">
        <v>0.83</v>
      </c>
      <c r="K54" s="276">
        <f>1000*'○表２５(2)，表２７'!I27/'○表２５(2)，表２７'!I29</f>
        <v>0.85188617960116086</v>
      </c>
    </row>
    <row r="55" spans="1:11" s="267" customFormat="1" ht="13.5" customHeight="1" x14ac:dyDescent="0.15">
      <c r="A55" s="240"/>
      <c r="B55" s="242" t="s">
        <v>256</v>
      </c>
      <c r="C55" s="242"/>
      <c r="D55" s="243"/>
      <c r="E55" s="275">
        <v>1.5649066150617392</v>
      </c>
      <c r="F55" s="275">
        <v>1.5837914004524642</v>
      </c>
      <c r="G55" s="275">
        <v>1.64</v>
      </c>
      <c r="H55" s="275">
        <v>1.68</v>
      </c>
      <c r="I55" s="275">
        <v>1.68</v>
      </c>
      <c r="J55" s="275">
        <v>1.67</v>
      </c>
      <c r="K55" s="276">
        <f>1000*'○表２５(2)，表２７'!I28/'○表２５(2)，表２７'!I29</f>
        <v>1.7487306431680794</v>
      </c>
    </row>
    <row r="56" spans="1:11" s="267" customFormat="1" ht="4.5" customHeight="1" x14ac:dyDescent="0.15">
      <c r="A56" s="249"/>
      <c r="B56" s="251"/>
      <c r="C56" s="251"/>
      <c r="D56" s="252"/>
      <c r="E56" s="281"/>
      <c r="F56" s="281"/>
      <c r="G56" s="281"/>
      <c r="H56" s="277"/>
      <c r="I56" s="277"/>
      <c r="J56" s="277"/>
      <c r="K56" s="282"/>
    </row>
    <row r="57" spans="1:11" s="283" customFormat="1" ht="21.6" customHeight="1" x14ac:dyDescent="0.15">
      <c r="I57" s="284"/>
    </row>
    <row r="58" spans="1:11" s="222" customFormat="1" ht="17.25" customHeight="1" x14ac:dyDescent="0.15">
      <c r="A58" s="221"/>
      <c r="B58" s="221"/>
    </row>
    <row r="59" spans="1:11" s="283" customFormat="1" x14ac:dyDescent="0.15"/>
    <row r="60" spans="1:11" s="283" customFormat="1" x14ac:dyDescent="0.15"/>
    <row r="61" spans="1:11" s="283" customFormat="1" x14ac:dyDescent="0.15"/>
    <row r="62" spans="1:11" s="283" customFormat="1" x14ac:dyDescent="0.15"/>
    <row r="63" spans="1:11" s="283" customFormat="1" x14ac:dyDescent="0.15"/>
    <row r="64" spans="1:11" s="283" customFormat="1" x14ac:dyDescent="0.15"/>
    <row r="65" s="283" customFormat="1" x14ac:dyDescent="0.15"/>
    <row r="66" s="283" customFormat="1" x14ac:dyDescent="0.15"/>
    <row r="67" s="283" customFormat="1" x14ac:dyDescent="0.15"/>
    <row r="68" s="283" customFormat="1" x14ac:dyDescent="0.15"/>
    <row r="69" s="283" customFormat="1" x14ac:dyDescent="0.15"/>
    <row r="70" s="283" customFormat="1" x14ac:dyDescent="0.15"/>
    <row r="71" s="283" customFormat="1" x14ac:dyDescent="0.15"/>
    <row r="72" s="283" customFormat="1" x14ac:dyDescent="0.15"/>
    <row r="73" s="283" customFormat="1" x14ac:dyDescent="0.15"/>
    <row r="74" s="283" customFormat="1" x14ac:dyDescent="0.15"/>
    <row r="75" s="283" customFormat="1" x14ac:dyDescent="0.15"/>
    <row r="76" s="283" customFormat="1" x14ac:dyDescent="0.15"/>
    <row r="77" s="283" customFormat="1" x14ac:dyDescent="0.15"/>
    <row r="78" s="283" customFormat="1" x14ac:dyDescent="0.15"/>
    <row r="79" s="283" customFormat="1" x14ac:dyDescent="0.15"/>
    <row r="106" s="283" customFormat="1" x14ac:dyDescent="0.15"/>
    <row r="107" s="283" customFormat="1" x14ac:dyDescent="0.15"/>
    <row r="108" s="283" customFormat="1" x14ac:dyDescent="0.15"/>
    <row r="109" s="283" customFormat="1" x14ac:dyDescent="0.15"/>
    <row r="110" s="283" customFormat="1" x14ac:dyDescent="0.15"/>
    <row r="111" s="283" customFormat="1" x14ac:dyDescent="0.15"/>
    <row r="112" s="283" customFormat="1" x14ac:dyDescent="0.15"/>
  </sheetData>
  <mergeCells count="175">
    <mergeCell ref="A50:A56"/>
    <mergeCell ref="B51:D51"/>
    <mergeCell ref="B52:D52"/>
    <mergeCell ref="B53:D53"/>
    <mergeCell ref="B54:D54"/>
    <mergeCell ref="B55:D55"/>
    <mergeCell ref="B56:D56"/>
    <mergeCell ref="A43:A49"/>
    <mergeCell ref="B44:D44"/>
    <mergeCell ref="B45:D45"/>
    <mergeCell ref="B46:D46"/>
    <mergeCell ref="B47:D47"/>
    <mergeCell ref="B48:D48"/>
    <mergeCell ref="B49:D49"/>
    <mergeCell ref="A35:D35"/>
    <mergeCell ref="A36:A42"/>
    <mergeCell ref="B37:D37"/>
    <mergeCell ref="B38:D38"/>
    <mergeCell ref="B39:D39"/>
    <mergeCell ref="B40:D40"/>
    <mergeCell ref="B41:D41"/>
    <mergeCell ref="B42:D42"/>
    <mergeCell ref="C30:G30"/>
    <mergeCell ref="H30:I30"/>
    <mergeCell ref="J30:K30"/>
    <mergeCell ref="L30:M30"/>
    <mergeCell ref="N30:O30"/>
    <mergeCell ref="P30:Q30"/>
    <mergeCell ref="C29:G29"/>
    <mergeCell ref="H29:I29"/>
    <mergeCell ref="J29:K29"/>
    <mergeCell ref="L29:M29"/>
    <mergeCell ref="N29:O29"/>
    <mergeCell ref="P29:Q29"/>
    <mergeCell ref="C28:G28"/>
    <mergeCell ref="H28:I28"/>
    <mergeCell ref="J28:K28"/>
    <mergeCell ref="L28:M28"/>
    <mergeCell ref="N28:O28"/>
    <mergeCell ref="P28:Q28"/>
    <mergeCell ref="C27:G27"/>
    <mergeCell ref="H27:I27"/>
    <mergeCell ref="J27:K27"/>
    <mergeCell ref="L27:M27"/>
    <mergeCell ref="N27:O27"/>
    <mergeCell ref="P27:Q27"/>
    <mergeCell ref="N25:O25"/>
    <mergeCell ref="P25:Q25"/>
    <mergeCell ref="C26:G26"/>
    <mergeCell ref="H26:I26"/>
    <mergeCell ref="J26:K26"/>
    <mergeCell ref="L26:M26"/>
    <mergeCell ref="N26:O26"/>
    <mergeCell ref="P26:Q26"/>
    <mergeCell ref="P23:Q23"/>
    <mergeCell ref="C24:G24"/>
    <mergeCell ref="H24:I24"/>
    <mergeCell ref="J24:K24"/>
    <mergeCell ref="L24:M24"/>
    <mergeCell ref="N24:O24"/>
    <mergeCell ref="P24:Q24"/>
    <mergeCell ref="A23:B30"/>
    <mergeCell ref="C23:G23"/>
    <mergeCell ref="H23:I23"/>
    <mergeCell ref="J23:K23"/>
    <mergeCell ref="L23:M23"/>
    <mergeCell ref="N23:O23"/>
    <mergeCell ref="C25:G25"/>
    <mergeCell ref="H25:I25"/>
    <mergeCell ref="J25:K25"/>
    <mergeCell ref="L25:M25"/>
    <mergeCell ref="C22:G22"/>
    <mergeCell ref="H22:I22"/>
    <mergeCell ref="J22:K22"/>
    <mergeCell ref="L22:M22"/>
    <mergeCell ref="N22:O22"/>
    <mergeCell ref="P22:Q22"/>
    <mergeCell ref="C21:G21"/>
    <mergeCell ref="H21:I21"/>
    <mergeCell ref="J21:K21"/>
    <mergeCell ref="L21:M21"/>
    <mergeCell ref="N21:O21"/>
    <mergeCell ref="P21:Q21"/>
    <mergeCell ref="C20:G20"/>
    <mergeCell ref="H20:I20"/>
    <mergeCell ref="J20:K20"/>
    <mergeCell ref="L20:M20"/>
    <mergeCell ref="N20:O20"/>
    <mergeCell ref="P20:Q20"/>
    <mergeCell ref="C19:G19"/>
    <mergeCell ref="H19:I19"/>
    <mergeCell ref="J19:K19"/>
    <mergeCell ref="L19:M19"/>
    <mergeCell ref="N19:O19"/>
    <mergeCell ref="P19:Q19"/>
    <mergeCell ref="N17:O17"/>
    <mergeCell ref="P17:Q17"/>
    <mergeCell ref="C18:G18"/>
    <mergeCell ref="H18:I18"/>
    <mergeCell ref="J18:K18"/>
    <mergeCell ref="L18:M18"/>
    <mergeCell ref="N18:O18"/>
    <mergeCell ref="P18:Q18"/>
    <mergeCell ref="P15:Q15"/>
    <mergeCell ref="C16:G16"/>
    <mergeCell ref="H16:I16"/>
    <mergeCell ref="J16:K16"/>
    <mergeCell ref="L16:M16"/>
    <mergeCell ref="N16:O16"/>
    <mergeCell ref="P16:Q16"/>
    <mergeCell ref="A15:B22"/>
    <mergeCell ref="C15:G15"/>
    <mergeCell ref="H15:I15"/>
    <mergeCell ref="J15:K15"/>
    <mergeCell ref="L15:M15"/>
    <mergeCell ref="N15:O15"/>
    <mergeCell ref="C17:G17"/>
    <mergeCell ref="H17:I17"/>
    <mergeCell ref="J17:K17"/>
    <mergeCell ref="L17:M17"/>
    <mergeCell ref="C14:G14"/>
    <mergeCell ref="H14:I14"/>
    <mergeCell ref="J14:K14"/>
    <mergeCell ref="L14:M14"/>
    <mergeCell ref="N14:O14"/>
    <mergeCell ref="P14:Q14"/>
    <mergeCell ref="C13:G13"/>
    <mergeCell ref="H13:I13"/>
    <mergeCell ref="J13:K13"/>
    <mergeCell ref="L13:M13"/>
    <mergeCell ref="N13:O13"/>
    <mergeCell ref="P13:Q13"/>
    <mergeCell ref="C12:G12"/>
    <mergeCell ref="H12:I12"/>
    <mergeCell ref="J12:K12"/>
    <mergeCell ref="L12:M12"/>
    <mergeCell ref="N12:O12"/>
    <mergeCell ref="P12:Q12"/>
    <mergeCell ref="C11:G11"/>
    <mergeCell ref="H11:I11"/>
    <mergeCell ref="J11:K11"/>
    <mergeCell ref="L11:M11"/>
    <mergeCell ref="N11:O11"/>
    <mergeCell ref="P11:Q11"/>
    <mergeCell ref="N9:O9"/>
    <mergeCell ref="P9:Q9"/>
    <mergeCell ref="C10:G10"/>
    <mergeCell ref="H10:I10"/>
    <mergeCell ref="J10:K10"/>
    <mergeCell ref="L10:M10"/>
    <mergeCell ref="N10:O10"/>
    <mergeCell ref="P10:Q10"/>
    <mergeCell ref="P7:Q7"/>
    <mergeCell ref="C8:G8"/>
    <mergeCell ref="H8:I8"/>
    <mergeCell ref="J8:K8"/>
    <mergeCell ref="L8:M8"/>
    <mergeCell ref="N8:O8"/>
    <mergeCell ref="P8:Q8"/>
    <mergeCell ref="A7:B14"/>
    <mergeCell ref="C7:G7"/>
    <mergeCell ref="H7:I7"/>
    <mergeCell ref="J7:K7"/>
    <mergeCell ref="L7:M7"/>
    <mergeCell ref="N7:O7"/>
    <mergeCell ref="C9:G9"/>
    <mergeCell ref="H9:I9"/>
    <mergeCell ref="J9:K9"/>
    <mergeCell ref="L9:M9"/>
    <mergeCell ref="A6:G6"/>
    <mergeCell ref="H6:I6"/>
    <mergeCell ref="J6:K6"/>
    <mergeCell ref="L6:M6"/>
    <mergeCell ref="N6:O6"/>
    <mergeCell ref="P6:Q6"/>
  </mergeCells>
  <phoneticPr fontId="3"/>
  <pageMargins left="0.78740157480314965" right="0.78740157480314965" top="0.51181102362204722" bottom="0.98425196850393704" header="0.51181102362204722" footer="0.51181102362204722"/>
  <pageSetup paperSize="9" scale="92" firstPageNumber="34" orientation="portrait" blackAndWhite="1" useFirstPageNumber="1" r:id="rId1"/>
  <headerFooter scaleWithDoc="0" alignWithMargins="0">
    <oddFooter>&amp;C&amp;P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14"/>
  <sheetViews>
    <sheetView view="pageBreakPreview" topLeftCell="A31" zoomScaleNormal="100" zoomScaleSheetLayoutView="100" workbookViewId="0">
      <selection activeCell="B45" sqref="B45:C45"/>
    </sheetView>
  </sheetViews>
  <sheetFormatPr defaultColWidth="8" defaultRowHeight="12" x14ac:dyDescent="0.15"/>
  <cols>
    <col min="1" max="1" width="6.625" style="220" customWidth="1"/>
    <col min="2" max="2" width="11.375" style="220" customWidth="1"/>
    <col min="3" max="10" width="8.625" style="220" customWidth="1"/>
    <col min="11" max="16384" width="8" style="220"/>
  </cols>
  <sheetData>
    <row r="1" spans="1:10" ht="11.25" customHeight="1" x14ac:dyDescent="0.15">
      <c r="I1" s="3"/>
      <c r="J1" s="3" t="s">
        <v>0</v>
      </c>
    </row>
    <row r="2" spans="1:10" ht="54.95" customHeight="1" x14ac:dyDescent="0.15"/>
    <row r="3" spans="1:10" s="222" customFormat="1" ht="17.25" customHeight="1" x14ac:dyDescent="0.15">
      <c r="A3" s="285"/>
      <c r="B3" s="221"/>
    </row>
    <row r="4" spans="1:10" s="222" customFormat="1" ht="5.0999999999999996" customHeight="1" x14ac:dyDescent="0.15">
      <c r="A4" s="286"/>
      <c r="B4" s="223"/>
    </row>
    <row r="5" spans="1:10" s="225" customFormat="1" ht="17.25" customHeight="1" thickBot="1" x14ac:dyDescent="0.2">
      <c r="A5" s="287"/>
      <c r="B5" s="224"/>
    </row>
    <row r="6" spans="1:10" s="233" customFormat="1" ht="21.6" customHeight="1" thickTop="1" x14ac:dyDescent="0.15">
      <c r="A6" s="288" t="s">
        <v>247</v>
      </c>
      <c r="B6" s="231"/>
      <c r="C6" s="229" t="s">
        <v>248</v>
      </c>
      <c r="D6" s="228"/>
      <c r="E6" s="288" t="s">
        <v>249</v>
      </c>
      <c r="F6" s="231"/>
      <c r="G6" s="288" t="s">
        <v>250</v>
      </c>
      <c r="H6" s="231"/>
      <c r="I6" s="289" t="s">
        <v>251</v>
      </c>
      <c r="J6" s="290"/>
    </row>
    <row r="7" spans="1:10" s="233" customFormat="1" ht="6" customHeight="1" x14ac:dyDescent="0.15">
      <c r="A7" s="237"/>
      <c r="B7" s="238"/>
      <c r="C7" s="237"/>
      <c r="D7" s="238"/>
      <c r="E7" s="236"/>
      <c r="F7" s="237"/>
      <c r="G7" s="236"/>
      <c r="H7" s="237"/>
      <c r="I7" s="291"/>
      <c r="J7" s="292"/>
    </row>
    <row r="8" spans="1:10" s="233" customFormat="1" ht="13.5" customHeight="1" x14ac:dyDescent="0.15">
      <c r="A8" s="245">
        <v>10642</v>
      </c>
      <c r="B8" s="246"/>
      <c r="C8" s="244">
        <v>10560</v>
      </c>
      <c r="D8" s="245"/>
      <c r="E8" s="244">
        <v>10631</v>
      </c>
      <c r="F8" s="245"/>
      <c r="G8" s="244">
        <v>10296</v>
      </c>
      <c r="H8" s="245"/>
      <c r="I8" s="293">
        <v>10995</v>
      </c>
      <c r="J8" s="294"/>
    </row>
    <row r="9" spans="1:10" s="233" customFormat="1" ht="13.5" customHeight="1" x14ac:dyDescent="0.15">
      <c r="A9" s="245">
        <v>5508</v>
      </c>
      <c r="B9" s="246"/>
      <c r="C9" s="244">
        <v>5507</v>
      </c>
      <c r="D9" s="245"/>
      <c r="E9" s="244">
        <v>5420</v>
      </c>
      <c r="F9" s="245"/>
      <c r="G9" s="295">
        <f>SUM(G10:H12)</f>
        <v>5337</v>
      </c>
      <c r="H9" s="296"/>
      <c r="I9" s="297">
        <f>SUM(I10:J12)</f>
        <v>5597</v>
      </c>
      <c r="J9" s="298"/>
    </row>
    <row r="10" spans="1:10" s="233" customFormat="1" ht="13.5" customHeight="1" x14ac:dyDescent="0.15">
      <c r="A10" s="245">
        <v>3405</v>
      </c>
      <c r="B10" s="246"/>
      <c r="C10" s="244">
        <v>3051</v>
      </c>
      <c r="D10" s="245"/>
      <c r="E10" s="244">
        <v>3018</v>
      </c>
      <c r="F10" s="245"/>
      <c r="G10" s="244">
        <v>2981</v>
      </c>
      <c r="H10" s="245"/>
      <c r="I10" s="293">
        <v>3078</v>
      </c>
      <c r="J10" s="294"/>
    </row>
    <row r="11" spans="1:10" s="233" customFormat="1" ht="13.5" customHeight="1" x14ac:dyDescent="0.15">
      <c r="A11" s="245">
        <v>772</v>
      </c>
      <c r="B11" s="246"/>
      <c r="C11" s="244">
        <v>811</v>
      </c>
      <c r="D11" s="245"/>
      <c r="E11" s="244">
        <v>775</v>
      </c>
      <c r="F11" s="245"/>
      <c r="G11" s="244">
        <v>716</v>
      </c>
      <c r="H11" s="245"/>
      <c r="I11" s="293">
        <v>752</v>
      </c>
      <c r="J11" s="294"/>
    </row>
    <row r="12" spans="1:10" s="233" customFormat="1" ht="13.5" customHeight="1" x14ac:dyDescent="0.15">
      <c r="A12" s="245">
        <v>1691</v>
      </c>
      <c r="B12" s="246"/>
      <c r="C12" s="244">
        <v>1645</v>
      </c>
      <c r="D12" s="245"/>
      <c r="E12" s="244">
        <v>1627</v>
      </c>
      <c r="F12" s="245"/>
      <c r="G12" s="244">
        <v>1640</v>
      </c>
      <c r="H12" s="245"/>
      <c r="I12" s="293">
        <v>1767</v>
      </c>
      <c r="J12" s="294"/>
    </row>
    <row r="13" spans="1:10" s="233" customFormat="1" ht="13.5" customHeight="1" x14ac:dyDescent="0.15">
      <c r="A13" s="245">
        <v>1198555</v>
      </c>
      <c r="B13" s="246"/>
      <c r="C13" s="244">
        <v>1199242</v>
      </c>
      <c r="D13" s="245"/>
      <c r="E13" s="244">
        <v>1199365</v>
      </c>
      <c r="F13" s="245"/>
      <c r="G13" s="244">
        <v>1200754</v>
      </c>
      <c r="H13" s="245"/>
      <c r="I13" s="293">
        <v>1196230</v>
      </c>
      <c r="J13" s="294"/>
    </row>
    <row r="14" spans="1:10" s="233" customFormat="1" ht="6" customHeight="1" x14ac:dyDescent="0.15">
      <c r="A14" s="254"/>
      <c r="B14" s="255"/>
      <c r="C14" s="254"/>
      <c r="D14" s="255"/>
      <c r="E14" s="253"/>
      <c r="F14" s="254"/>
      <c r="G14" s="253"/>
      <c r="H14" s="254"/>
      <c r="I14" s="299"/>
      <c r="J14" s="300"/>
    </row>
    <row r="15" spans="1:10" s="233" customFormat="1" ht="6" customHeight="1" x14ac:dyDescent="0.15">
      <c r="A15" s="301"/>
      <c r="B15" s="302"/>
      <c r="C15" s="258"/>
      <c r="D15" s="259"/>
      <c r="E15" s="257"/>
      <c r="F15" s="258"/>
      <c r="G15" s="257"/>
      <c r="H15" s="258"/>
      <c r="I15" s="303"/>
      <c r="J15" s="304"/>
    </row>
    <row r="16" spans="1:10" s="233" customFormat="1" ht="13.5" customHeight="1" x14ac:dyDescent="0.15">
      <c r="A16" s="261">
        <v>30795</v>
      </c>
      <c r="B16" s="262"/>
      <c r="C16" s="260">
        <v>31346</v>
      </c>
      <c r="D16" s="261"/>
      <c r="E16" s="260">
        <v>31237</v>
      </c>
      <c r="F16" s="261"/>
      <c r="G16" s="260">
        <v>30244</v>
      </c>
      <c r="H16" s="261"/>
      <c r="I16" s="305">
        <v>31774</v>
      </c>
      <c r="J16" s="306"/>
    </row>
    <row r="17" spans="1:10" s="233" customFormat="1" ht="13.5" customHeight="1" x14ac:dyDescent="0.15">
      <c r="A17" s="261">
        <v>15747</v>
      </c>
      <c r="B17" s="262"/>
      <c r="C17" s="260">
        <v>15793</v>
      </c>
      <c r="D17" s="261"/>
      <c r="E17" s="260">
        <v>15567</v>
      </c>
      <c r="F17" s="261"/>
      <c r="G17" s="307">
        <f>SUM(G18:H20)</f>
        <v>15285</v>
      </c>
      <c r="H17" s="308"/>
      <c r="I17" s="309">
        <f>SUM(I18:J20)</f>
        <v>15845</v>
      </c>
      <c r="J17" s="310"/>
    </row>
    <row r="18" spans="1:10" s="233" customFormat="1" ht="13.5" customHeight="1" x14ac:dyDescent="0.15">
      <c r="A18" s="261">
        <v>8321</v>
      </c>
      <c r="B18" s="262"/>
      <c r="C18" s="260">
        <v>8346</v>
      </c>
      <c r="D18" s="261"/>
      <c r="E18" s="260">
        <v>8292</v>
      </c>
      <c r="F18" s="261"/>
      <c r="G18" s="260">
        <v>8111</v>
      </c>
      <c r="H18" s="261"/>
      <c r="I18" s="305">
        <v>8320</v>
      </c>
      <c r="J18" s="306"/>
    </row>
    <row r="19" spans="1:10" s="233" customFormat="1" ht="13.5" customHeight="1" x14ac:dyDescent="0.15">
      <c r="A19" s="261">
        <v>2366</v>
      </c>
      <c r="B19" s="262"/>
      <c r="C19" s="260">
        <v>2408</v>
      </c>
      <c r="D19" s="261"/>
      <c r="E19" s="260">
        <v>2261</v>
      </c>
      <c r="F19" s="261"/>
      <c r="G19" s="260">
        <v>2138</v>
      </c>
      <c r="H19" s="261"/>
      <c r="I19" s="305">
        <v>2196</v>
      </c>
      <c r="J19" s="306"/>
    </row>
    <row r="20" spans="1:10" s="233" customFormat="1" ht="13.5" customHeight="1" x14ac:dyDescent="0.15">
      <c r="A20" s="261">
        <v>5060</v>
      </c>
      <c r="B20" s="262"/>
      <c r="C20" s="260">
        <v>5039</v>
      </c>
      <c r="D20" s="261"/>
      <c r="E20" s="260">
        <v>5014</v>
      </c>
      <c r="F20" s="261"/>
      <c r="G20" s="260">
        <v>5036</v>
      </c>
      <c r="H20" s="261"/>
      <c r="I20" s="305">
        <v>5329</v>
      </c>
      <c r="J20" s="306"/>
    </row>
    <row r="21" spans="1:10" s="233" customFormat="1" ht="13.5" customHeight="1" x14ac:dyDescent="0.15">
      <c r="A21" s="261">
        <v>2789000</v>
      </c>
      <c r="B21" s="262"/>
      <c r="C21" s="260">
        <v>2776000</v>
      </c>
      <c r="D21" s="261"/>
      <c r="E21" s="260">
        <v>2761000</v>
      </c>
      <c r="F21" s="261"/>
      <c r="G21" s="260">
        <v>2746811</v>
      </c>
      <c r="H21" s="261"/>
      <c r="I21" s="305">
        <v>2729440</v>
      </c>
      <c r="J21" s="306"/>
    </row>
    <row r="22" spans="1:10" s="233" customFormat="1" ht="6" customHeight="1" x14ac:dyDescent="0.15">
      <c r="A22" s="254"/>
      <c r="B22" s="255"/>
      <c r="C22" s="254"/>
      <c r="D22" s="255"/>
      <c r="E22" s="253"/>
      <c r="F22" s="254"/>
      <c r="G22" s="253"/>
      <c r="H22" s="254"/>
      <c r="I22" s="299"/>
      <c r="J22" s="300"/>
    </row>
    <row r="23" spans="1:10" s="233" customFormat="1" ht="6" customHeight="1" x14ac:dyDescent="0.15">
      <c r="A23" s="301"/>
      <c r="B23" s="302"/>
      <c r="C23" s="258"/>
      <c r="D23" s="259"/>
      <c r="E23" s="257"/>
      <c r="F23" s="258"/>
      <c r="G23" s="257"/>
      <c r="H23" s="258"/>
      <c r="I23" s="303"/>
      <c r="J23" s="304"/>
    </row>
    <row r="24" spans="1:10" s="233" customFormat="1" ht="13.5" customHeight="1" x14ac:dyDescent="0.15">
      <c r="A24" s="261">
        <v>1340397</v>
      </c>
      <c r="B24" s="262"/>
      <c r="C24" s="260">
        <v>1362470</v>
      </c>
      <c r="D24" s="261"/>
      <c r="E24" s="260">
        <v>1381093</v>
      </c>
      <c r="F24" s="261"/>
      <c r="G24" s="260">
        <v>1372755</v>
      </c>
      <c r="H24" s="261"/>
      <c r="I24" s="305">
        <v>1439856</v>
      </c>
      <c r="J24" s="306"/>
    </row>
    <row r="25" spans="1:10" s="233" customFormat="1" ht="13.5" customHeight="1" x14ac:dyDescent="0.15">
      <c r="A25" s="261">
        <v>688051</v>
      </c>
      <c r="B25" s="262"/>
      <c r="C25" s="260">
        <v>689991</v>
      </c>
      <c r="D25" s="261"/>
      <c r="E25" s="260">
        <v>690691</v>
      </c>
      <c r="F25" s="261"/>
      <c r="G25" s="307">
        <f>SUM(G26:H28)</f>
        <v>686959</v>
      </c>
      <c r="H25" s="308"/>
      <c r="I25" s="309">
        <f>SUM(I26:J28)</f>
        <v>700810</v>
      </c>
      <c r="J25" s="310"/>
    </row>
    <row r="26" spans="1:10" s="233" customFormat="1" ht="13.5" customHeight="1" x14ac:dyDescent="0.15">
      <c r="A26" s="261">
        <v>373334</v>
      </c>
      <c r="B26" s="262"/>
      <c r="C26" s="260">
        <v>373584</v>
      </c>
      <c r="D26" s="261"/>
      <c r="E26" s="260">
        <v>376425</v>
      </c>
      <c r="F26" s="261"/>
      <c r="G26" s="260">
        <v>378385</v>
      </c>
      <c r="H26" s="261"/>
      <c r="I26" s="305">
        <v>381505</v>
      </c>
      <c r="J26" s="306"/>
    </row>
    <row r="27" spans="1:10" s="233" customFormat="1" ht="13.5" customHeight="1" x14ac:dyDescent="0.15">
      <c r="A27" s="261">
        <v>109880</v>
      </c>
      <c r="B27" s="262"/>
      <c r="C27" s="260">
        <v>108186</v>
      </c>
      <c r="D27" s="261"/>
      <c r="E27" s="260">
        <v>106552</v>
      </c>
      <c r="F27" s="261"/>
      <c r="G27" s="260">
        <v>102978</v>
      </c>
      <c r="H27" s="261"/>
      <c r="I27" s="305">
        <v>104595</v>
      </c>
      <c r="J27" s="306"/>
    </row>
    <row r="28" spans="1:10" s="233" customFormat="1" ht="13.5" customHeight="1" x14ac:dyDescent="0.15">
      <c r="A28" s="261">
        <v>204837</v>
      </c>
      <c r="B28" s="262"/>
      <c r="C28" s="260">
        <v>208221</v>
      </c>
      <c r="D28" s="261"/>
      <c r="E28" s="260">
        <v>207714</v>
      </c>
      <c r="F28" s="261"/>
      <c r="G28" s="260">
        <v>205596</v>
      </c>
      <c r="H28" s="261"/>
      <c r="I28" s="305">
        <v>214710</v>
      </c>
      <c r="J28" s="306"/>
    </row>
    <row r="29" spans="1:10" s="233" customFormat="1" ht="13.5" customHeight="1" x14ac:dyDescent="0.15">
      <c r="A29" s="261">
        <v>124648471</v>
      </c>
      <c r="B29" s="262"/>
      <c r="C29" s="260">
        <v>124218285</v>
      </c>
      <c r="D29" s="261"/>
      <c r="E29" s="260">
        <v>123731176</v>
      </c>
      <c r="F29" s="261"/>
      <c r="G29" s="260">
        <v>123398962</v>
      </c>
      <c r="H29" s="261"/>
      <c r="I29" s="305">
        <v>122780487</v>
      </c>
      <c r="J29" s="306"/>
    </row>
    <row r="30" spans="1:10" s="267" customFormat="1" ht="6" customHeight="1" x14ac:dyDescent="0.15">
      <c r="A30" s="311"/>
      <c r="B30" s="312"/>
      <c r="C30" s="313"/>
      <c r="D30" s="314"/>
      <c r="E30" s="315"/>
      <c r="F30" s="316"/>
      <c r="G30" s="315"/>
      <c r="H30" s="317"/>
      <c r="I30" s="318"/>
      <c r="J30" s="319"/>
    </row>
    <row r="31" spans="1:10" ht="51" customHeight="1" x14ac:dyDescent="0.15">
      <c r="A31" s="320"/>
    </row>
    <row r="32" spans="1:10" s="222" customFormat="1" ht="17.25" customHeight="1" x14ac:dyDescent="0.15">
      <c r="A32" s="285" t="s">
        <v>257</v>
      </c>
      <c r="B32" s="221"/>
    </row>
    <row r="33" spans="1:10" s="222" customFormat="1" ht="5.0999999999999996" customHeight="1" x14ac:dyDescent="0.15">
      <c r="A33" s="286"/>
      <c r="B33" s="223"/>
    </row>
    <row r="34" spans="1:10" s="225" customFormat="1" ht="17.25" customHeight="1" thickBot="1" x14ac:dyDescent="0.2">
      <c r="A34" s="321" t="s">
        <v>258</v>
      </c>
      <c r="B34" s="224"/>
    </row>
    <row r="35" spans="1:10" s="267" customFormat="1" ht="21.6" customHeight="1" thickTop="1" x14ac:dyDescent="0.15">
      <c r="A35" s="227" t="s">
        <v>246</v>
      </c>
      <c r="B35" s="227"/>
      <c r="C35" s="228"/>
      <c r="D35" s="265" t="s">
        <v>234</v>
      </c>
      <c r="E35" s="265" t="s">
        <v>235</v>
      </c>
      <c r="F35" s="265" t="s">
        <v>247</v>
      </c>
      <c r="G35" s="265" t="s">
        <v>248</v>
      </c>
      <c r="H35" s="265" t="s">
        <v>249</v>
      </c>
      <c r="I35" s="265" t="s">
        <v>250</v>
      </c>
      <c r="J35" s="266" t="s">
        <v>251</v>
      </c>
    </row>
    <row r="36" spans="1:10" s="267" customFormat="1" ht="4.5" customHeight="1" x14ac:dyDescent="0.15">
      <c r="A36" s="235" t="s">
        <v>236</v>
      </c>
      <c r="B36" s="268"/>
      <c r="C36" s="268"/>
      <c r="D36" s="270"/>
      <c r="E36" s="322"/>
      <c r="F36" s="270"/>
      <c r="G36" s="270"/>
      <c r="H36" s="270"/>
      <c r="I36" s="270"/>
      <c r="J36" s="323"/>
    </row>
    <row r="37" spans="1:10" s="267" customFormat="1" ht="16.5" customHeight="1" x14ac:dyDescent="0.15">
      <c r="A37" s="240"/>
      <c r="B37" s="241" t="s">
        <v>259</v>
      </c>
      <c r="C37" s="243"/>
      <c r="D37" s="324">
        <v>53.007556675062965</v>
      </c>
      <c r="E37" s="324">
        <v>53.733293136368204</v>
      </c>
      <c r="F37" s="324">
        <v>52.6</v>
      </c>
      <c r="G37" s="324">
        <v>52.1</v>
      </c>
      <c r="H37" s="324">
        <v>51</v>
      </c>
      <c r="I37" s="324">
        <v>51.8</v>
      </c>
      <c r="J37" s="325">
        <f>SUM(J38:J40)</f>
        <v>50.904956798544795</v>
      </c>
    </row>
    <row r="38" spans="1:10" s="267" customFormat="1" ht="16.5" customHeight="1" x14ac:dyDescent="0.15">
      <c r="A38" s="240"/>
      <c r="B38" s="241" t="s">
        <v>260</v>
      </c>
      <c r="C38" s="243"/>
      <c r="D38" s="324">
        <v>29.622166246851382</v>
      </c>
      <c r="E38" s="324">
        <v>30.218068535825545</v>
      </c>
      <c r="F38" s="324">
        <v>29.1</v>
      </c>
      <c r="G38" s="324">
        <v>28.9</v>
      </c>
      <c r="H38" s="324">
        <v>28.4</v>
      </c>
      <c r="I38" s="324">
        <v>29</v>
      </c>
      <c r="J38" s="325">
        <f>I10/I8*100</f>
        <v>27.994542974079128</v>
      </c>
    </row>
    <row r="39" spans="1:10" s="267" customFormat="1" ht="16.5" customHeight="1" x14ac:dyDescent="0.15">
      <c r="A39" s="240"/>
      <c r="B39" s="241" t="s">
        <v>261</v>
      </c>
      <c r="C39" s="243"/>
      <c r="D39" s="324">
        <v>7.738035264483627</v>
      </c>
      <c r="E39" s="324">
        <v>7.6374233745352225</v>
      </c>
      <c r="F39" s="324">
        <v>7.4</v>
      </c>
      <c r="G39" s="324">
        <v>7.7</v>
      </c>
      <c r="H39" s="324">
        <v>7.3</v>
      </c>
      <c r="I39" s="324">
        <v>7</v>
      </c>
      <c r="J39" s="325">
        <f>I11/I8*100</f>
        <v>6.8394724874943149</v>
      </c>
    </row>
    <row r="40" spans="1:10" s="267" customFormat="1" ht="16.5" customHeight="1" x14ac:dyDescent="0.15">
      <c r="A40" s="240"/>
      <c r="B40" s="241" t="s">
        <v>262</v>
      </c>
      <c r="C40" s="243"/>
      <c r="D40" s="324">
        <v>15.64735516372796</v>
      </c>
      <c r="E40" s="324">
        <v>15.877801226007438</v>
      </c>
      <c r="F40" s="324">
        <v>16.2</v>
      </c>
      <c r="G40" s="324">
        <v>15.6</v>
      </c>
      <c r="H40" s="324">
        <v>15.3</v>
      </c>
      <c r="I40" s="324">
        <v>15.9</v>
      </c>
      <c r="J40" s="325">
        <f>I12/I8*100</f>
        <v>16.070941336971352</v>
      </c>
    </row>
    <row r="41" spans="1:10" s="267" customFormat="1" ht="4.5" customHeight="1" x14ac:dyDescent="0.15">
      <c r="A41" s="249"/>
      <c r="B41" s="326"/>
      <c r="C41" s="326"/>
      <c r="D41" s="277"/>
      <c r="E41" s="277"/>
      <c r="F41" s="277"/>
      <c r="G41" s="277"/>
      <c r="H41" s="277"/>
      <c r="I41" s="277"/>
      <c r="J41" s="278"/>
    </row>
    <row r="42" spans="1:10" s="267" customFormat="1" ht="4.5" customHeight="1" x14ac:dyDescent="0.15">
      <c r="A42" s="235" t="s">
        <v>243</v>
      </c>
      <c r="B42" s="279"/>
      <c r="C42" s="279"/>
      <c r="D42" s="271"/>
      <c r="E42" s="271"/>
      <c r="F42" s="271"/>
      <c r="G42" s="271"/>
      <c r="H42" s="271"/>
      <c r="I42" s="271"/>
      <c r="J42" s="272"/>
    </row>
    <row r="43" spans="1:10" s="267" customFormat="1" ht="16.5" customHeight="1" x14ac:dyDescent="0.15">
      <c r="A43" s="240"/>
      <c r="B43" s="241" t="s">
        <v>259</v>
      </c>
      <c r="C43" s="243"/>
      <c r="D43" s="324">
        <v>51.808962816693999</v>
      </c>
      <c r="E43" s="324">
        <v>51.540308061612322</v>
      </c>
      <c r="F43" s="324">
        <v>51.1</v>
      </c>
      <c r="G43" s="324">
        <v>50.4</v>
      </c>
      <c r="H43" s="324">
        <v>49.8</v>
      </c>
      <c r="I43" s="324">
        <v>50.5</v>
      </c>
      <c r="J43" s="325">
        <f>SUM(J44:J46)</f>
        <v>49.867816453704286</v>
      </c>
    </row>
    <row r="44" spans="1:10" s="267" customFormat="1" ht="16.5" customHeight="1" x14ac:dyDescent="0.15">
      <c r="A44" s="240"/>
      <c r="B44" s="241" t="s">
        <v>260</v>
      </c>
      <c r="C44" s="243"/>
      <c r="D44" s="324">
        <v>27.594631681113825</v>
      </c>
      <c r="E44" s="324">
        <v>27.772221110888847</v>
      </c>
      <c r="F44" s="324">
        <v>27</v>
      </c>
      <c r="G44" s="324">
        <v>26.6</v>
      </c>
      <c r="H44" s="324">
        <v>26.5</v>
      </c>
      <c r="I44" s="324">
        <v>26.8</v>
      </c>
      <c r="J44" s="325">
        <f>I18/I16*100</f>
        <v>26.18493107572229</v>
      </c>
    </row>
    <row r="45" spans="1:10" s="267" customFormat="1" ht="16.5" customHeight="1" x14ac:dyDescent="0.15">
      <c r="A45" s="240"/>
      <c r="B45" s="241" t="s">
        <v>261</v>
      </c>
      <c r="C45" s="243"/>
      <c r="D45" s="324">
        <v>8.1328023026205685</v>
      </c>
      <c r="E45" s="324">
        <v>7.8349003133960125</v>
      </c>
      <c r="F45" s="324">
        <v>7.7</v>
      </c>
      <c r="G45" s="324">
        <v>7.7</v>
      </c>
      <c r="H45" s="324">
        <v>7.2</v>
      </c>
      <c r="I45" s="324">
        <v>7.1</v>
      </c>
      <c r="J45" s="325">
        <f>I19/I16*100</f>
        <v>6.9113111348901617</v>
      </c>
    </row>
    <row r="46" spans="1:10" s="267" customFormat="1" ht="16.5" customHeight="1" x14ac:dyDescent="0.15">
      <c r="A46" s="240"/>
      <c r="B46" s="241" t="s">
        <v>262</v>
      </c>
      <c r="C46" s="243"/>
      <c r="D46" s="324">
        <v>16.081528832959606</v>
      </c>
      <c r="E46" s="324">
        <v>15.933186637327465</v>
      </c>
      <c r="F46" s="324">
        <v>16.399999999999999</v>
      </c>
      <c r="G46" s="324">
        <v>16.100000000000001</v>
      </c>
      <c r="H46" s="324">
        <v>16.100000000000001</v>
      </c>
      <c r="I46" s="324">
        <v>16.7</v>
      </c>
      <c r="J46" s="325">
        <f>I20/I16*100</f>
        <v>16.771574243091834</v>
      </c>
    </row>
    <row r="47" spans="1:10" s="267" customFormat="1" ht="4.5" customHeight="1" x14ac:dyDescent="0.15">
      <c r="A47" s="249"/>
      <c r="B47" s="326"/>
      <c r="C47" s="326"/>
      <c r="D47" s="277"/>
      <c r="E47" s="277"/>
      <c r="F47" s="277"/>
      <c r="G47" s="277"/>
      <c r="H47" s="277"/>
      <c r="I47" s="277"/>
      <c r="J47" s="278"/>
    </row>
    <row r="48" spans="1:10" s="267" customFormat="1" ht="4.5" customHeight="1" x14ac:dyDescent="0.15">
      <c r="A48" s="235" t="s">
        <v>244</v>
      </c>
      <c r="B48" s="268"/>
      <c r="C48" s="268"/>
      <c r="D48" s="271"/>
      <c r="E48" s="271"/>
      <c r="F48" s="271"/>
      <c r="G48" s="271"/>
      <c r="H48" s="271"/>
      <c r="I48" s="271"/>
      <c r="J48" s="272"/>
    </row>
    <row r="49" spans="1:10" s="267" customFormat="1" ht="16.5" customHeight="1" x14ac:dyDescent="0.15">
      <c r="A49" s="240"/>
      <c r="B49" s="241" t="s">
        <v>259</v>
      </c>
      <c r="C49" s="243"/>
      <c r="D49" s="324">
        <v>52.573532830560644</v>
      </c>
      <c r="E49" s="324">
        <v>52.021643313543585</v>
      </c>
      <c r="F49" s="324">
        <v>51.3</v>
      </c>
      <c r="G49" s="324">
        <v>50.6</v>
      </c>
      <c r="H49" s="324">
        <v>50</v>
      </c>
      <c r="I49" s="324">
        <v>50</v>
      </c>
      <c r="J49" s="325">
        <f>SUM(J50:J52)</f>
        <v>48.672228333944503</v>
      </c>
    </row>
    <row r="50" spans="1:10" s="267" customFormat="1" ht="16.5" customHeight="1" x14ac:dyDescent="0.15">
      <c r="A50" s="240"/>
      <c r="B50" s="241" t="s">
        <v>260</v>
      </c>
      <c r="C50" s="243"/>
      <c r="D50" s="324">
        <v>28.699114413333703</v>
      </c>
      <c r="E50" s="324">
        <v>28.521244154072495</v>
      </c>
      <c r="F50" s="324">
        <v>27.9</v>
      </c>
      <c r="G50" s="324">
        <v>27.4</v>
      </c>
      <c r="H50" s="324">
        <v>27.3</v>
      </c>
      <c r="I50" s="324">
        <v>27.6</v>
      </c>
      <c r="J50" s="325">
        <f>I26/I24*100</f>
        <v>26.496052383016078</v>
      </c>
    </row>
    <row r="51" spans="1:10" s="267" customFormat="1" ht="16.5" customHeight="1" x14ac:dyDescent="0.15">
      <c r="A51" s="240"/>
      <c r="B51" s="241" t="s">
        <v>261</v>
      </c>
      <c r="C51" s="243"/>
      <c r="D51" s="324">
        <v>8.6770909857382428</v>
      </c>
      <c r="E51" s="324">
        <v>8.3594086934179987</v>
      </c>
      <c r="F51" s="324">
        <v>8.1999999999999993</v>
      </c>
      <c r="G51" s="324">
        <v>7.9</v>
      </c>
      <c r="H51" s="324">
        <v>7.7</v>
      </c>
      <c r="I51" s="324">
        <v>7.5</v>
      </c>
      <c r="J51" s="325">
        <f>I27/I24*100</f>
        <v>7.2642680934760149</v>
      </c>
    </row>
    <row r="52" spans="1:10" s="267" customFormat="1" ht="16.5" customHeight="1" x14ac:dyDescent="0.15">
      <c r="A52" s="240"/>
      <c r="B52" s="241" t="s">
        <v>262</v>
      </c>
      <c r="C52" s="243"/>
      <c r="D52" s="324">
        <v>15.197327431488697</v>
      </c>
      <c r="E52" s="327">
        <v>15.140990466053092</v>
      </c>
      <c r="F52" s="327">
        <v>15.3</v>
      </c>
      <c r="G52" s="327">
        <v>15.3</v>
      </c>
      <c r="H52" s="327">
        <v>15</v>
      </c>
      <c r="I52" s="327">
        <v>15</v>
      </c>
      <c r="J52" s="328">
        <f>I28/I24*100</f>
        <v>14.911907857452411</v>
      </c>
    </row>
    <row r="53" spans="1:10" s="267" customFormat="1" ht="4.5" customHeight="1" x14ac:dyDescent="0.15">
      <c r="A53" s="249"/>
      <c r="B53" s="326"/>
      <c r="C53" s="326"/>
      <c r="D53" s="281"/>
      <c r="E53" s="281"/>
      <c r="F53" s="281"/>
      <c r="G53" s="281"/>
      <c r="H53" s="281"/>
      <c r="I53" s="281"/>
      <c r="J53" s="329"/>
    </row>
    <row r="54" spans="1:10" s="283" customFormat="1" x14ac:dyDescent="0.15"/>
    <row r="55" spans="1:10" s="283" customFormat="1" x14ac:dyDescent="0.15"/>
    <row r="56" spans="1:10" s="283" customFormat="1" x14ac:dyDescent="0.15"/>
    <row r="57" spans="1:10" s="283" customFormat="1" x14ac:dyDescent="0.15"/>
    <row r="58" spans="1:10" s="283" customFormat="1" x14ac:dyDescent="0.15"/>
    <row r="59" spans="1:10" s="283" customFormat="1" x14ac:dyDescent="0.15"/>
    <row r="60" spans="1:10" s="283" customFormat="1" x14ac:dyDescent="0.15"/>
    <row r="61" spans="1:10" s="283" customFormat="1" x14ac:dyDescent="0.15"/>
    <row r="62" spans="1:10" s="283" customFormat="1" x14ac:dyDescent="0.15"/>
    <row r="63" spans="1:10" s="283" customFormat="1" x14ac:dyDescent="0.15"/>
    <row r="64" spans="1:10" s="283" customFormat="1" x14ac:dyDescent="0.15"/>
    <row r="65" s="283" customFormat="1" x14ac:dyDescent="0.15"/>
    <row r="66" s="283" customFormat="1" x14ac:dyDescent="0.15"/>
    <row r="67" s="283" customFormat="1" x14ac:dyDescent="0.15"/>
    <row r="68" s="283" customFormat="1" x14ac:dyDescent="0.15"/>
    <row r="69" s="283" customFormat="1" x14ac:dyDescent="0.15"/>
    <row r="70" s="283" customFormat="1" x14ac:dyDescent="0.15"/>
    <row r="71" s="283" customFormat="1" x14ac:dyDescent="0.15"/>
    <row r="72" s="283" customFormat="1" x14ac:dyDescent="0.15"/>
    <row r="73" s="283" customFormat="1" x14ac:dyDescent="0.15"/>
    <row r="74" s="283" customFormat="1" x14ac:dyDescent="0.15"/>
    <row r="75" s="283" customFormat="1" x14ac:dyDescent="0.15"/>
    <row r="76" s="283" customFormat="1" x14ac:dyDescent="0.15"/>
    <row r="77" s="283" customFormat="1" x14ac:dyDescent="0.15"/>
    <row r="78" s="283" customFormat="1" x14ac:dyDescent="0.15"/>
    <row r="79" s="283" customFormat="1" x14ac:dyDescent="0.15"/>
    <row r="80" s="283" customFormat="1" x14ac:dyDescent="0.15"/>
    <row r="81" s="283" customFormat="1" x14ac:dyDescent="0.15"/>
    <row r="108" s="283" customFormat="1" x14ac:dyDescent="0.15"/>
    <row r="109" s="283" customFormat="1" x14ac:dyDescent="0.15"/>
    <row r="110" s="283" customFormat="1" x14ac:dyDescent="0.15"/>
    <row r="111" s="283" customFormat="1" x14ac:dyDescent="0.15"/>
    <row r="112" s="283" customFormat="1" x14ac:dyDescent="0.15"/>
    <row r="113" s="283" customFormat="1" x14ac:dyDescent="0.15"/>
    <row r="114" s="283" customFormat="1" x14ac:dyDescent="0.15"/>
  </sheetData>
  <mergeCells count="141">
    <mergeCell ref="A48:A53"/>
    <mergeCell ref="B49:C49"/>
    <mergeCell ref="B50:C50"/>
    <mergeCell ref="B51:C51"/>
    <mergeCell ref="B52:C52"/>
    <mergeCell ref="A36:A41"/>
    <mergeCell ref="B37:C37"/>
    <mergeCell ref="B38:C38"/>
    <mergeCell ref="B39:C39"/>
    <mergeCell ref="B40:C40"/>
    <mergeCell ref="A42:A47"/>
    <mergeCell ref="B43:C43"/>
    <mergeCell ref="B44:C44"/>
    <mergeCell ref="B45:C45"/>
    <mergeCell ref="B46:C46"/>
    <mergeCell ref="A30:B30"/>
    <mergeCell ref="C30:D30"/>
    <mergeCell ref="E30:F30"/>
    <mergeCell ref="G30:H30"/>
    <mergeCell ref="I30:J30"/>
    <mergeCell ref="A35:C35"/>
    <mergeCell ref="A28:B28"/>
    <mergeCell ref="C28:D28"/>
    <mergeCell ref="E28:F28"/>
    <mergeCell ref="G28:H28"/>
    <mergeCell ref="I28:J28"/>
    <mergeCell ref="A29:B29"/>
    <mergeCell ref="C29:D29"/>
    <mergeCell ref="E29:F29"/>
    <mergeCell ref="G29:H29"/>
    <mergeCell ref="I29:J29"/>
    <mergeCell ref="A26:B26"/>
    <mergeCell ref="C26:D26"/>
    <mergeCell ref="E26:F26"/>
    <mergeCell ref="G26:H26"/>
    <mergeCell ref="I26:J26"/>
    <mergeCell ref="A27:B27"/>
    <mergeCell ref="C27:D27"/>
    <mergeCell ref="E27:F27"/>
    <mergeCell ref="G27:H27"/>
    <mergeCell ref="I27:J27"/>
    <mergeCell ref="A24:B24"/>
    <mergeCell ref="C24:D24"/>
    <mergeCell ref="E24:F24"/>
    <mergeCell ref="G24:H24"/>
    <mergeCell ref="I24:J24"/>
    <mergeCell ref="A25:B25"/>
    <mergeCell ref="C25:D25"/>
    <mergeCell ref="E25:F25"/>
    <mergeCell ref="G25:H25"/>
    <mergeCell ref="I25:J25"/>
    <mergeCell ref="A22:B22"/>
    <mergeCell ref="C22:D22"/>
    <mergeCell ref="E22:F22"/>
    <mergeCell ref="G22:H22"/>
    <mergeCell ref="I22:J22"/>
    <mergeCell ref="A23:B23"/>
    <mergeCell ref="C23:D23"/>
    <mergeCell ref="E23:F23"/>
    <mergeCell ref="G23:H23"/>
    <mergeCell ref="I23:J23"/>
    <mergeCell ref="A20:B20"/>
    <mergeCell ref="C20:D20"/>
    <mergeCell ref="E20:F20"/>
    <mergeCell ref="G20:H20"/>
    <mergeCell ref="I20:J20"/>
    <mergeCell ref="A21:B21"/>
    <mergeCell ref="C21:D21"/>
    <mergeCell ref="E21:F21"/>
    <mergeCell ref="G21:H21"/>
    <mergeCell ref="I21:J21"/>
    <mergeCell ref="A18:B18"/>
    <mergeCell ref="C18:D18"/>
    <mergeCell ref="E18:F18"/>
    <mergeCell ref="G18:H18"/>
    <mergeCell ref="I18:J18"/>
    <mergeCell ref="A19:B19"/>
    <mergeCell ref="C19:D19"/>
    <mergeCell ref="E19:F19"/>
    <mergeCell ref="G19:H19"/>
    <mergeCell ref="I19:J19"/>
    <mergeCell ref="A16:B16"/>
    <mergeCell ref="C16:D16"/>
    <mergeCell ref="E16:F16"/>
    <mergeCell ref="G16:H16"/>
    <mergeCell ref="I16:J16"/>
    <mergeCell ref="A17:B17"/>
    <mergeCell ref="C17:D17"/>
    <mergeCell ref="E17:F17"/>
    <mergeCell ref="G17:H17"/>
    <mergeCell ref="I17:J17"/>
    <mergeCell ref="A14:B14"/>
    <mergeCell ref="C14:D14"/>
    <mergeCell ref="E14:F14"/>
    <mergeCell ref="G14:H14"/>
    <mergeCell ref="I14:J14"/>
    <mergeCell ref="A15:B15"/>
    <mergeCell ref="C15:D15"/>
    <mergeCell ref="E15:F15"/>
    <mergeCell ref="G15:H15"/>
    <mergeCell ref="I15:J15"/>
    <mergeCell ref="A12:B12"/>
    <mergeCell ref="C12:D12"/>
    <mergeCell ref="E12:F12"/>
    <mergeCell ref="G12:H12"/>
    <mergeCell ref="I12:J12"/>
    <mergeCell ref="A13:B13"/>
    <mergeCell ref="C13:D13"/>
    <mergeCell ref="E13:F13"/>
    <mergeCell ref="G13:H13"/>
    <mergeCell ref="I13:J13"/>
    <mergeCell ref="A10:B10"/>
    <mergeCell ref="C10:D10"/>
    <mergeCell ref="E10:F10"/>
    <mergeCell ref="G10:H10"/>
    <mergeCell ref="I10:J10"/>
    <mergeCell ref="A11:B11"/>
    <mergeCell ref="C11:D11"/>
    <mergeCell ref="E11:F11"/>
    <mergeCell ref="G11:H11"/>
    <mergeCell ref="I11:J11"/>
    <mergeCell ref="A8:B8"/>
    <mergeCell ref="C8:D8"/>
    <mergeCell ref="E8:F8"/>
    <mergeCell ref="G8:H8"/>
    <mergeCell ref="I8:J8"/>
    <mergeCell ref="A9:B9"/>
    <mergeCell ref="C9:D9"/>
    <mergeCell ref="E9:F9"/>
    <mergeCell ref="G9:H9"/>
    <mergeCell ref="I9:J9"/>
    <mergeCell ref="A6:B6"/>
    <mergeCell ref="C6:D6"/>
    <mergeCell ref="E6:F6"/>
    <mergeCell ref="G6:H6"/>
    <mergeCell ref="I6:J6"/>
    <mergeCell ref="A7:B7"/>
    <mergeCell ref="C7:D7"/>
    <mergeCell ref="E7:F7"/>
    <mergeCell ref="G7:H7"/>
    <mergeCell ref="I7:J7"/>
  </mergeCells>
  <phoneticPr fontId="3"/>
  <pageMargins left="0.78740157480314965" right="0.78740157480314965" top="0.51181102362204722" bottom="0.98425196850393704" header="0.51181102362204722" footer="0.51181102362204722"/>
  <pageSetup paperSize="9" scale="92" firstPageNumber="35" orientation="portrait" blackAndWhite="1" useFirstPageNumber="1" r:id="rId1"/>
  <headerFooter scaleWithDoc="0"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82"/>
  <sheetViews>
    <sheetView view="pageBreakPreview" topLeftCell="A19" zoomScaleNormal="100" zoomScaleSheetLayoutView="100" workbookViewId="0">
      <selection activeCell="B45" sqref="B45:C45"/>
    </sheetView>
  </sheetViews>
  <sheetFormatPr defaultColWidth="8" defaultRowHeight="12" x14ac:dyDescent="0.15"/>
  <cols>
    <col min="1" max="1" width="0.625" style="220" customWidth="1"/>
    <col min="2" max="2" width="1.875" style="220" customWidth="1"/>
    <col min="3" max="3" width="15.125" style="220" customWidth="1"/>
    <col min="4" max="4" width="1.625" style="220" customWidth="1"/>
    <col min="5" max="10" width="5.875" style="220" customWidth="1"/>
    <col min="11" max="12" width="7.625" style="220" customWidth="1"/>
    <col min="13" max="15" width="5.875" style="220" customWidth="1"/>
    <col min="16" max="16" width="5.875" style="320" customWidth="1"/>
    <col min="17" max="17" width="8" style="220"/>
    <col min="18" max="18" width="10.75" style="220" bestFit="1" customWidth="1"/>
    <col min="19" max="16384" width="8" style="220"/>
  </cols>
  <sheetData>
    <row r="1" spans="1:16" ht="11.25" customHeight="1" x14ac:dyDescent="0.15">
      <c r="A1" s="46" t="s">
        <v>0</v>
      </c>
    </row>
    <row r="2" spans="1:16" ht="54.95" customHeight="1" x14ac:dyDescent="0.15"/>
    <row r="3" spans="1:16" s="222" customFormat="1" ht="17.25" customHeight="1" x14ac:dyDescent="0.15">
      <c r="A3" s="221" t="s">
        <v>263</v>
      </c>
      <c r="B3" s="221"/>
      <c r="P3" s="330"/>
    </row>
    <row r="4" spans="1:16" s="222" customFormat="1" ht="5.0999999999999996" customHeight="1" x14ac:dyDescent="0.15">
      <c r="A4" s="223"/>
      <c r="B4" s="223"/>
      <c r="P4" s="330"/>
    </row>
    <row r="5" spans="1:16" s="225" customFormat="1" ht="17.25" customHeight="1" thickBot="1" x14ac:dyDescent="0.2">
      <c r="A5" s="224" t="s">
        <v>264</v>
      </c>
      <c r="B5" s="224"/>
      <c r="P5" s="331" t="s">
        <v>265</v>
      </c>
    </row>
    <row r="6" spans="1:16" s="267" customFormat="1" ht="17.25" customHeight="1" thickTop="1" x14ac:dyDescent="0.15">
      <c r="A6" s="332"/>
      <c r="B6" s="332"/>
      <c r="C6" s="333"/>
      <c r="D6" s="333"/>
      <c r="E6" s="334" t="s">
        <v>266</v>
      </c>
      <c r="F6" s="334"/>
      <c r="G6" s="334"/>
      <c r="H6" s="334"/>
      <c r="I6" s="334"/>
      <c r="J6" s="334"/>
      <c r="K6" s="334" t="s">
        <v>267</v>
      </c>
      <c r="L6" s="334"/>
      <c r="M6" s="334"/>
      <c r="N6" s="334"/>
      <c r="O6" s="334"/>
      <c r="P6" s="335"/>
    </row>
    <row r="7" spans="1:16" s="267" customFormat="1" ht="17.25" customHeight="1" x14ac:dyDescent="0.15">
      <c r="A7" s="336"/>
      <c r="B7" s="337" t="s">
        <v>268</v>
      </c>
      <c r="C7" s="337"/>
      <c r="E7" s="338" t="s">
        <v>269</v>
      </c>
      <c r="F7" s="339"/>
      <c r="G7" s="338" t="s">
        <v>270</v>
      </c>
      <c r="H7" s="339"/>
      <c r="I7" s="338" t="s">
        <v>271</v>
      </c>
      <c r="J7" s="339"/>
      <c r="K7" s="338" t="s">
        <v>269</v>
      </c>
      <c r="L7" s="339"/>
      <c r="M7" s="338" t="s">
        <v>270</v>
      </c>
      <c r="N7" s="339"/>
      <c r="O7" s="338" t="s">
        <v>271</v>
      </c>
      <c r="P7" s="340"/>
    </row>
    <row r="8" spans="1:16" s="267" customFormat="1" ht="17.25" customHeight="1" x14ac:dyDescent="0.15">
      <c r="A8" s="341"/>
      <c r="B8" s="341"/>
      <c r="C8" s="342"/>
      <c r="D8" s="343"/>
      <c r="E8" s="344" t="s">
        <v>272</v>
      </c>
      <c r="F8" s="344" t="s">
        <v>273</v>
      </c>
      <c r="G8" s="344" t="s">
        <v>272</v>
      </c>
      <c r="H8" s="344" t="s">
        <v>273</v>
      </c>
      <c r="I8" s="344" t="s">
        <v>272</v>
      </c>
      <c r="J8" s="344" t="s">
        <v>273</v>
      </c>
      <c r="K8" s="344" t="s">
        <v>272</v>
      </c>
      <c r="L8" s="344" t="s">
        <v>273</v>
      </c>
      <c r="M8" s="344" t="s">
        <v>272</v>
      </c>
      <c r="N8" s="344" t="s">
        <v>273</v>
      </c>
      <c r="O8" s="344" t="s">
        <v>272</v>
      </c>
      <c r="P8" s="345" t="s">
        <v>273</v>
      </c>
    </row>
    <row r="9" spans="1:16" s="347" customFormat="1" ht="5.0999999999999996" customHeight="1" x14ac:dyDescent="0.15">
      <c r="A9" s="346"/>
      <c r="B9" s="346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9"/>
      <c r="P9" s="350"/>
    </row>
    <row r="10" spans="1:16" s="358" customFormat="1" ht="30" customHeight="1" x14ac:dyDescent="0.15">
      <c r="A10" s="351"/>
      <c r="B10" s="352" t="s">
        <v>274</v>
      </c>
      <c r="C10" s="352"/>
      <c r="D10" s="353"/>
      <c r="E10" s="354">
        <v>1771</v>
      </c>
      <c r="F10" s="354">
        <v>1307</v>
      </c>
      <c r="G10" s="355">
        <f>E10/'[1]○自動計算用データ（表２８～表３０）'!C2*100000</f>
        <v>306.80001178001174</v>
      </c>
      <c r="H10" s="355">
        <f>F10/'[1]○自動計算用データ（表２８～表３０）'!C3*100000</f>
        <v>211.15349259508773</v>
      </c>
      <c r="I10" s="356">
        <f>SUM(I11:I22)</f>
        <v>100</v>
      </c>
      <c r="J10" s="356">
        <f>SUM(J11:J22)</f>
        <v>100</v>
      </c>
      <c r="K10" s="354">
        <v>222467</v>
      </c>
      <c r="L10" s="354">
        <v>159038</v>
      </c>
      <c r="M10" s="355">
        <f>K10/'[1]○自動計算用データ（表２８～表３０）'!C4*100000</f>
        <v>372.72493277934893</v>
      </c>
      <c r="N10" s="355">
        <f>L10/'[1]○自動計算用データ（表２８～表３０）'!C5*100000</f>
        <v>252.06579583263306</v>
      </c>
      <c r="O10" s="356">
        <f>SUM(O11:O22)</f>
        <v>100</v>
      </c>
      <c r="P10" s="357">
        <f>SUM(P11:P22)</f>
        <v>100</v>
      </c>
    </row>
    <row r="11" spans="1:16" s="347" customFormat="1" ht="30" customHeight="1" x14ac:dyDescent="0.15">
      <c r="A11" s="346"/>
      <c r="B11" s="336"/>
      <c r="C11" s="359" t="s">
        <v>275</v>
      </c>
      <c r="E11" s="360">
        <v>85</v>
      </c>
      <c r="F11" s="360">
        <v>23</v>
      </c>
      <c r="G11" s="361">
        <f>E11/'[1]○自動計算用データ（表２８～表３０）'!$C$2*100000</f>
        <v>14.725014681705815</v>
      </c>
      <c r="H11" s="361">
        <f>F11/'[1]○自動計算用データ（表２８～表３０）'!$C$3*100000</f>
        <v>3.7157844909617581</v>
      </c>
      <c r="I11" s="362">
        <f>E11/$E$10*100</f>
        <v>4.7995482778091469</v>
      </c>
      <c r="J11" s="362">
        <f>F11/$F$10*100</f>
        <v>1.7597551644988525</v>
      </c>
      <c r="K11" s="360">
        <v>8864</v>
      </c>
      <c r="L11" s="360">
        <v>2094</v>
      </c>
      <c r="M11" s="363">
        <f>K11/'[1]○自動計算用データ（表２８～表３０）'!$C$4*100000</f>
        <v>14.850893859116853</v>
      </c>
      <c r="N11" s="363">
        <f>L11/'[1]○自動計算用データ（表２８～表３０）'!$C$5*100000</f>
        <v>3.3188657834827748</v>
      </c>
      <c r="O11" s="364">
        <f>K11/$K$10*100</f>
        <v>3.9844111710950392</v>
      </c>
      <c r="P11" s="365">
        <f>L11/$L$10*100</f>
        <v>1.3166664570731523</v>
      </c>
    </row>
    <row r="12" spans="1:16" s="347" customFormat="1" ht="30" customHeight="1" x14ac:dyDescent="0.15">
      <c r="A12" s="346"/>
      <c r="B12" s="336"/>
      <c r="C12" s="267" t="s">
        <v>276</v>
      </c>
      <c r="E12" s="360">
        <v>212</v>
      </c>
      <c r="F12" s="360">
        <v>121</v>
      </c>
      <c r="G12" s="361">
        <f>E12/'[1]○自動計算用データ（表２８～表３０）'!$C$2*100000</f>
        <v>36.725918970842741</v>
      </c>
      <c r="H12" s="361">
        <f>F12/'[1]○自動計算用データ（表２８～表３０）'!$C$3*100000</f>
        <v>19.548257539407508</v>
      </c>
      <c r="I12" s="362">
        <f t="shared" ref="I12:I22" si="0">E12/$E$10*100</f>
        <v>11.970638057594579</v>
      </c>
      <c r="J12" s="362">
        <f t="shared" ref="J12:J21" si="1">F12/$F$10*100</f>
        <v>9.2578423871461375</v>
      </c>
      <c r="K12" s="360">
        <v>27196</v>
      </c>
      <c r="L12" s="360">
        <v>14428</v>
      </c>
      <c r="M12" s="363">
        <f>K12/'[1]○自動計算用データ（表２８～表３０）'!$C$4*100000</f>
        <v>45.564633279844536</v>
      </c>
      <c r="N12" s="363">
        <f>L12/'[1]○自動計算用データ（表２８～表３０）'!$C$5*100000</f>
        <v>22.867524128027451</v>
      </c>
      <c r="O12" s="364">
        <f>K12/$K$10*100</f>
        <v>12.224734454997819</v>
      </c>
      <c r="P12" s="365">
        <f t="shared" ref="P12:P22" si="2">L12/$L$10*100</f>
        <v>9.0720456746186446</v>
      </c>
    </row>
    <row r="13" spans="1:16" s="347" customFormat="1" ht="30" customHeight="1" x14ac:dyDescent="0.15">
      <c r="A13" s="346"/>
      <c r="B13" s="336"/>
      <c r="C13" s="359" t="s">
        <v>277</v>
      </c>
      <c r="E13" s="360">
        <v>130</v>
      </c>
      <c r="F13" s="360">
        <v>154</v>
      </c>
      <c r="G13" s="361">
        <f>E13/'[1]○自動計算用データ（表２８～表３０）'!$C$2*100000</f>
        <v>22.520610689667716</v>
      </c>
      <c r="H13" s="361">
        <f>F13/'[1]○自動計算用データ（表２８～表３０）'!$C$3*100000</f>
        <v>24.879600504700466</v>
      </c>
      <c r="I13" s="362">
        <f>E13/$E$10*100</f>
        <v>7.3404856013551667</v>
      </c>
      <c r="J13" s="362">
        <f t="shared" si="1"/>
        <v>11.782708492731446</v>
      </c>
      <c r="K13" s="360">
        <v>18183</v>
      </c>
      <c r="L13" s="360">
        <v>18590</v>
      </c>
      <c r="M13" s="363">
        <f>K13/'[1]○自動計算用データ（表２８～表３０）'!$C$4*100000</f>
        <v>30.464102328556155</v>
      </c>
      <c r="N13" s="363">
        <f>L13/'[1]○自動計算用データ（表２８～表３０）'!$C$5*100000</f>
        <v>29.464047237318429</v>
      </c>
      <c r="O13" s="364">
        <f t="shared" ref="O13:O22" si="3">K13/$K$10*100</f>
        <v>8.1733470582153753</v>
      </c>
      <c r="P13" s="365">
        <f t="shared" si="2"/>
        <v>11.689030294646564</v>
      </c>
    </row>
    <row r="14" spans="1:16" s="347" customFormat="1" ht="30" customHeight="1" x14ac:dyDescent="0.15">
      <c r="A14" s="346"/>
      <c r="B14" s="336"/>
      <c r="C14" s="366" t="s">
        <v>278</v>
      </c>
      <c r="E14" s="360">
        <v>65</v>
      </c>
      <c r="F14" s="360">
        <v>37</v>
      </c>
      <c r="G14" s="361">
        <f>E14/'[1]○自動計算用データ（表２８～表３０）'!$C$2*100000</f>
        <v>11.260305344833858</v>
      </c>
      <c r="H14" s="361">
        <f>F14/'[1]○自動計算用データ（表２８～表３０）'!$C$3*100000</f>
        <v>5.977566355025437</v>
      </c>
      <c r="I14" s="362">
        <f t="shared" si="0"/>
        <v>3.6702428006775834</v>
      </c>
      <c r="J14" s="362">
        <f t="shared" si="1"/>
        <v>2.8309104820198927</v>
      </c>
      <c r="K14" s="360">
        <v>9897</v>
      </c>
      <c r="L14" s="360">
        <v>5748</v>
      </c>
      <c r="M14" s="363">
        <f>K14/'[1]○自動計算用データ（表２８～表３０）'!$C$4*100000</f>
        <v>16.581599337057707</v>
      </c>
      <c r="N14" s="363">
        <f>L14/'[1]○自動計算用データ（表２８～表３０）'!$C$5*100000</f>
        <v>9.1102390274398246</v>
      </c>
      <c r="O14" s="364">
        <f t="shared" si="3"/>
        <v>4.4487497022030231</v>
      </c>
      <c r="P14" s="365">
        <f t="shared" si="2"/>
        <v>3.6142305612495123</v>
      </c>
    </row>
    <row r="15" spans="1:16" s="347" customFormat="1" ht="30" customHeight="1" x14ac:dyDescent="0.15">
      <c r="A15" s="346"/>
      <c r="B15" s="336"/>
      <c r="C15" s="359" t="s">
        <v>279</v>
      </c>
      <c r="E15" s="360">
        <v>137</v>
      </c>
      <c r="F15" s="360">
        <v>69</v>
      </c>
      <c r="G15" s="361">
        <f>E15/'[1]○自動計算用データ（表２８～表３０）'!$C$2*100000</f>
        <v>23.7332589575729</v>
      </c>
      <c r="H15" s="361">
        <f>F15/'[1]○自動計算用データ（表２８～表３０）'!$C$3*100000</f>
        <v>11.147353472885275</v>
      </c>
      <c r="I15" s="362">
        <f>E15/$E$10*100</f>
        <v>7.7357425183512145</v>
      </c>
      <c r="J15" s="362">
        <f t="shared" si="1"/>
        <v>5.279265493496557</v>
      </c>
      <c r="K15" s="360">
        <v>15913</v>
      </c>
      <c r="L15" s="360">
        <v>8189</v>
      </c>
      <c r="M15" s="363">
        <f>K15/'[1]○自動計算用データ（表２８～表３０）'!$C$4*100000</f>
        <v>26.66090636057384</v>
      </c>
      <c r="N15" s="363">
        <f>L15/'[1]○自動計算用データ（表２８～表３０）'!$C$5*100000</f>
        <v>12.979079226810146</v>
      </c>
      <c r="O15" s="364">
        <f t="shared" si="3"/>
        <v>7.1529710024408111</v>
      </c>
      <c r="P15" s="365">
        <f t="shared" si="2"/>
        <v>5.1490838667488266</v>
      </c>
    </row>
    <row r="16" spans="1:16" s="347" customFormat="1" ht="30" customHeight="1" x14ac:dyDescent="0.15">
      <c r="A16" s="346"/>
      <c r="B16" s="336"/>
      <c r="C16" s="367" t="s">
        <v>280</v>
      </c>
      <c r="E16" s="360">
        <v>67</v>
      </c>
      <c r="F16" s="360">
        <v>52</v>
      </c>
      <c r="G16" s="361">
        <f>E16/'[1]○自動計算用データ（表２８～表３０）'!$C$2*100000</f>
        <v>11.606776278521053</v>
      </c>
      <c r="H16" s="361">
        <f>F16/'[1]○自動計算用データ（表２８～表３０）'!$C$3*100000</f>
        <v>8.4009040665222354</v>
      </c>
      <c r="I16" s="362">
        <f t="shared" si="0"/>
        <v>3.7831733483907399</v>
      </c>
      <c r="J16" s="362">
        <f t="shared" si="1"/>
        <v>3.9785768936495791</v>
      </c>
      <c r="K16" s="360">
        <v>9615</v>
      </c>
      <c r="L16" s="360">
        <v>8557</v>
      </c>
      <c r="M16" s="363">
        <f>K16/'[1]○自動計算用データ（表２８～表３０）'!$C$4*100000</f>
        <v>16.10913182033039</v>
      </c>
      <c r="N16" s="363">
        <f>L16/'[1]○自動計算用データ（表２８～表３０）'!$C$5*100000</f>
        <v>13.562337396973309</v>
      </c>
      <c r="O16" s="364">
        <f t="shared" si="3"/>
        <v>4.3219893287543769</v>
      </c>
      <c r="P16" s="365">
        <f t="shared" si="2"/>
        <v>5.3804751065783023</v>
      </c>
    </row>
    <row r="17" spans="1:16" s="347" customFormat="1" ht="30" customHeight="1" x14ac:dyDescent="0.15">
      <c r="A17" s="346"/>
      <c r="B17" s="336"/>
      <c r="C17" s="368" t="s">
        <v>281</v>
      </c>
      <c r="E17" s="360">
        <v>169</v>
      </c>
      <c r="F17" s="360">
        <v>171</v>
      </c>
      <c r="G17" s="361">
        <f>E17/'[1]○自動計算用データ（表２８～表３０）'!$C$2*100000</f>
        <v>29.27679389656803</v>
      </c>
      <c r="H17" s="361">
        <f>F17/'[1]○自動計算用データ（表２８～表３０）'!$C$3*100000</f>
        <v>27.626049911063504</v>
      </c>
      <c r="I17" s="362">
        <f t="shared" si="0"/>
        <v>9.5426312817617163</v>
      </c>
      <c r="J17" s="362">
        <f t="shared" si="1"/>
        <v>13.083397092578425</v>
      </c>
      <c r="K17" s="360">
        <v>19334</v>
      </c>
      <c r="L17" s="360">
        <v>19245</v>
      </c>
      <c r="M17" s="363">
        <f>K17/'[1]○自動計算用データ（表２８～表３０）'!$C$4*100000</f>
        <v>32.392506980163049</v>
      </c>
      <c r="N17" s="363">
        <f>L17/'[1]○自動計算用データ（表２８～表３０）'!$C$5*100000</f>
        <v>30.502183382581666</v>
      </c>
      <c r="O17" s="364">
        <f t="shared" si="3"/>
        <v>8.6907271640288215</v>
      </c>
      <c r="P17" s="365">
        <f t="shared" si="2"/>
        <v>12.100881550321308</v>
      </c>
    </row>
    <row r="18" spans="1:16" s="347" customFormat="1" ht="30" customHeight="1" x14ac:dyDescent="0.15">
      <c r="A18" s="346"/>
      <c r="B18" s="336"/>
      <c r="C18" s="369" t="s">
        <v>282</v>
      </c>
      <c r="E18" s="360">
        <v>406</v>
      </c>
      <c r="F18" s="360">
        <v>180</v>
      </c>
      <c r="G18" s="361">
        <f>E18/'[1]○自動計算用データ（表２８～表３０）'!$C$2*100000</f>
        <v>70.333599538500721</v>
      </c>
      <c r="H18" s="361">
        <f>F18/'[1]○自動計算用データ（表２８～表３０）'!$C$3*100000</f>
        <v>29.080052537961585</v>
      </c>
      <c r="I18" s="362">
        <f t="shared" si="0"/>
        <v>22.92490118577075</v>
      </c>
      <c r="J18" s="362">
        <f t="shared" si="1"/>
        <v>13.771996939556235</v>
      </c>
      <c r="K18" s="360">
        <v>53278</v>
      </c>
      <c r="L18" s="360">
        <v>22934</v>
      </c>
      <c r="M18" s="363">
        <f>K18/'[1]○自動計算用データ（表２８～表３０）'!$C$4*100000</f>
        <v>89.262852326943573</v>
      </c>
      <c r="N18" s="363">
        <f>L18/'[1]○自動計算用データ（表２８～表３０）'!$C$5*100000</f>
        <v>36.349029550331409</v>
      </c>
      <c r="O18" s="364">
        <f t="shared" si="3"/>
        <v>23.948720484386449</v>
      </c>
      <c r="P18" s="365">
        <f t="shared" si="2"/>
        <v>14.420452973503187</v>
      </c>
    </row>
    <row r="19" spans="1:16" s="347" customFormat="1" ht="30" customHeight="1" x14ac:dyDescent="0.15">
      <c r="A19" s="346"/>
      <c r="B19" s="336"/>
      <c r="C19" s="359" t="s">
        <v>283</v>
      </c>
      <c r="E19" s="370">
        <v>0</v>
      </c>
      <c r="F19" s="360">
        <v>120</v>
      </c>
      <c r="G19" s="371">
        <f>E19/'[1]○自動計算用データ（表２８～表３０）'!$C$2*100000</f>
        <v>0</v>
      </c>
      <c r="H19" s="361">
        <f>F19/'[1]○自動計算用データ（表２８～表３０）'!$C$3*100000</f>
        <v>19.386701691974388</v>
      </c>
      <c r="I19" s="362">
        <f t="shared" si="0"/>
        <v>0</v>
      </c>
      <c r="J19" s="362">
        <f>F19/$F$10*100</f>
        <v>9.1813312930374913</v>
      </c>
      <c r="K19" s="360">
        <v>105</v>
      </c>
      <c r="L19" s="360">
        <v>14803</v>
      </c>
      <c r="M19" s="363">
        <f>K19/'[1]○自動計算用データ（表２８～表３０）'!$C$4*100000</f>
        <v>0.17591875622825695</v>
      </c>
      <c r="N19" s="363">
        <f>L19/'[1]○自動計算用データ（表２８～表３０）'!$C$5*100000</f>
        <v>23.461876882949152</v>
      </c>
      <c r="O19" s="364">
        <f>K19/$K$10*100</f>
        <v>4.7198011390453418E-2</v>
      </c>
      <c r="P19" s="365">
        <f t="shared" si="2"/>
        <v>9.3078383782492242</v>
      </c>
    </row>
    <row r="20" spans="1:16" s="347" customFormat="1" ht="30" customHeight="1" x14ac:dyDescent="0.15">
      <c r="A20" s="346"/>
      <c r="B20" s="336"/>
      <c r="C20" s="359" t="s">
        <v>284</v>
      </c>
      <c r="E20" s="370">
        <v>0</v>
      </c>
      <c r="F20" s="370">
        <v>50</v>
      </c>
      <c r="G20" s="371">
        <f>E20/'[1]○自動計算用データ（表２８～表３０）'!$C$2*100000</f>
        <v>0</v>
      </c>
      <c r="H20" s="361">
        <f>F20/'[1]○自動計算用データ（表２８～表３０）'!$C$3*100000</f>
        <v>8.0777923716559972</v>
      </c>
      <c r="I20" s="372">
        <f t="shared" si="0"/>
        <v>0</v>
      </c>
      <c r="J20" s="362">
        <f t="shared" si="1"/>
        <v>3.8255547054322872</v>
      </c>
      <c r="K20" s="370">
        <v>0</v>
      </c>
      <c r="L20" s="370">
        <v>6818</v>
      </c>
      <c r="M20" s="373">
        <f>K20/'[1]○自動計算用データ（表２８～表３０）'!$C$4*100000</f>
        <v>0</v>
      </c>
      <c r="N20" s="363">
        <f>L20/'[1]○自動計算用データ（表２８～表３０）'!$C$5*100000</f>
        <v>10.806125554816409</v>
      </c>
      <c r="O20" s="374">
        <f>K20/$K$10*100</f>
        <v>0</v>
      </c>
      <c r="P20" s="375">
        <f t="shared" si="2"/>
        <v>4.2870257422754312</v>
      </c>
    </row>
    <row r="21" spans="1:16" s="347" customFormat="1" ht="30" customHeight="1" x14ac:dyDescent="0.15">
      <c r="A21" s="346"/>
      <c r="B21" s="336"/>
      <c r="C21" s="359" t="s">
        <v>285</v>
      </c>
      <c r="E21" s="360">
        <v>50</v>
      </c>
      <c r="F21" s="360">
        <v>34</v>
      </c>
      <c r="G21" s="361">
        <f>E21/'[1]○自動計算用データ（表２８～表３０）'!$C$2*100000</f>
        <v>8.6617733421798899</v>
      </c>
      <c r="H21" s="361">
        <f>F21/'[1]○自動計算用データ（表２８～表３０）'!$C$3*100000</f>
        <v>5.4928988127260769</v>
      </c>
      <c r="I21" s="362">
        <f t="shared" si="0"/>
        <v>2.8232636928289105</v>
      </c>
      <c r="J21" s="362">
        <f t="shared" si="1"/>
        <v>2.6013771996939559</v>
      </c>
      <c r="K21" s="360">
        <v>5549</v>
      </c>
      <c r="L21" s="360">
        <v>3575</v>
      </c>
      <c r="M21" s="363">
        <f>K21/'[1]○自動計算用データ（表２８～表３０）'!$C$4*100000</f>
        <v>9.296887412481885</v>
      </c>
      <c r="N21" s="363">
        <f>L21/'[1]○自動計算用データ（表２８～表３０）'!$C$5*100000</f>
        <v>5.6661629302535443</v>
      </c>
      <c r="O21" s="364">
        <f>K21/$K$10*100</f>
        <v>2.4943025257678668</v>
      </c>
      <c r="P21" s="365">
        <f t="shared" si="2"/>
        <v>2.247890441278185</v>
      </c>
    </row>
    <row r="22" spans="1:16" s="347" customFormat="1" ht="30" customHeight="1" x14ac:dyDescent="0.15">
      <c r="A22" s="346"/>
      <c r="B22" s="336"/>
      <c r="C22" s="359" t="s">
        <v>286</v>
      </c>
      <c r="E22" s="376">
        <f>E10-SUM(E11:E21)</f>
        <v>450</v>
      </c>
      <c r="F22" s="376">
        <f>F10-SUM(F11:F21)</f>
        <v>296</v>
      </c>
      <c r="G22" s="361">
        <f>E22/'[1]○自動計算用データ（表２８～表３０）'!$C$2*100000</f>
        <v>77.955960079619018</v>
      </c>
      <c r="H22" s="361">
        <f>F22/'[1]○自動計算用データ（表２８～表３０）'!$C$3*100000</f>
        <v>47.820530840203496</v>
      </c>
      <c r="I22" s="362">
        <f t="shared" si="0"/>
        <v>25.40937323546019</v>
      </c>
      <c r="J22" s="362">
        <f>F22/$F$10*100</f>
        <v>22.647283856159142</v>
      </c>
      <c r="K22" s="376">
        <f>K10-SUM(K11:K21)</f>
        <v>54533</v>
      </c>
      <c r="L22" s="376">
        <f>L10-SUM(L11:L21)</f>
        <v>34057</v>
      </c>
      <c r="M22" s="363">
        <f>K22/'[1]○自動計算用データ（表２８～表３０）'!$C$4*100000</f>
        <v>91.365500318052739</v>
      </c>
      <c r="N22" s="363">
        <f>L22/'[1]○自動計算用データ（表２８～表３０）'!$C$5*100000</f>
        <v>53.978324731648939</v>
      </c>
      <c r="O22" s="364">
        <f t="shared" si="3"/>
        <v>24.512849096719965</v>
      </c>
      <c r="P22" s="365">
        <f t="shared" si="2"/>
        <v>21.414378953457664</v>
      </c>
    </row>
    <row r="23" spans="1:16" s="267" customFormat="1" ht="5.0999999999999996" customHeight="1" x14ac:dyDescent="0.15">
      <c r="A23" s="341"/>
      <c r="B23" s="341"/>
      <c r="C23" s="377"/>
      <c r="D23" s="342"/>
      <c r="E23" s="378"/>
      <c r="F23" s="378"/>
      <c r="G23" s="378"/>
      <c r="H23" s="378"/>
      <c r="I23" s="378"/>
      <c r="J23" s="378"/>
      <c r="K23" s="378"/>
      <c r="L23" s="378"/>
      <c r="M23" s="378"/>
      <c r="N23" s="378"/>
      <c r="O23" s="281"/>
      <c r="P23" s="342"/>
    </row>
    <row r="24" spans="1:16" ht="51" customHeight="1" x14ac:dyDescent="0.15">
      <c r="I24" s="379"/>
      <c r="J24" s="379"/>
      <c r="O24" s="380"/>
    </row>
    <row r="25" spans="1:16" s="222" customFormat="1" ht="17.25" customHeight="1" x14ac:dyDescent="0.15">
      <c r="A25" s="221" t="s">
        <v>287</v>
      </c>
      <c r="B25" s="221"/>
      <c r="P25" s="330"/>
    </row>
    <row r="26" spans="1:16" s="222" customFormat="1" ht="5.0999999999999996" customHeight="1" x14ac:dyDescent="0.15">
      <c r="A26" s="223"/>
      <c r="B26" s="223"/>
      <c r="P26" s="330"/>
    </row>
    <row r="27" spans="1:16" s="225" customFormat="1" ht="17.25" customHeight="1" thickBot="1" x14ac:dyDescent="0.2">
      <c r="A27" s="224" t="s">
        <v>264</v>
      </c>
      <c r="B27" s="224"/>
      <c r="P27" s="331" t="s">
        <v>265</v>
      </c>
    </row>
    <row r="28" spans="1:16" s="267" customFormat="1" ht="17.25" customHeight="1" thickTop="1" x14ac:dyDescent="0.15">
      <c r="A28" s="332"/>
      <c r="B28" s="332"/>
      <c r="C28" s="333"/>
      <c r="D28" s="333"/>
      <c r="E28" s="334" t="s">
        <v>266</v>
      </c>
      <c r="F28" s="334"/>
      <c r="G28" s="334"/>
      <c r="H28" s="334"/>
      <c r="I28" s="334"/>
      <c r="J28" s="334"/>
      <c r="K28" s="334" t="s">
        <v>288</v>
      </c>
      <c r="L28" s="334"/>
      <c r="M28" s="334"/>
      <c r="N28" s="334"/>
      <c r="O28" s="334"/>
      <c r="P28" s="335"/>
    </row>
    <row r="29" spans="1:16" s="267" customFormat="1" ht="17.25" customHeight="1" x14ac:dyDescent="0.15">
      <c r="A29" s="336"/>
      <c r="B29" s="337" t="s">
        <v>289</v>
      </c>
      <c r="C29" s="337"/>
      <c r="E29" s="338" t="s">
        <v>269</v>
      </c>
      <c r="F29" s="339"/>
      <c r="G29" s="338" t="s">
        <v>270</v>
      </c>
      <c r="H29" s="339"/>
      <c r="I29" s="338" t="s">
        <v>271</v>
      </c>
      <c r="J29" s="339"/>
      <c r="K29" s="338" t="s">
        <v>269</v>
      </c>
      <c r="L29" s="339"/>
      <c r="M29" s="338" t="s">
        <v>270</v>
      </c>
      <c r="N29" s="339"/>
      <c r="O29" s="338" t="s">
        <v>271</v>
      </c>
      <c r="P29" s="340"/>
    </row>
    <row r="30" spans="1:16" s="267" customFormat="1" ht="17.25" customHeight="1" x14ac:dyDescent="0.15">
      <c r="A30" s="341"/>
      <c r="B30" s="341"/>
      <c r="C30" s="342"/>
      <c r="D30" s="343"/>
      <c r="E30" s="344" t="s">
        <v>272</v>
      </c>
      <c r="F30" s="344" t="s">
        <v>273</v>
      </c>
      <c r="G30" s="344" t="s">
        <v>272</v>
      </c>
      <c r="H30" s="344" t="s">
        <v>273</v>
      </c>
      <c r="I30" s="344" t="s">
        <v>272</v>
      </c>
      <c r="J30" s="344" t="s">
        <v>273</v>
      </c>
      <c r="K30" s="344" t="s">
        <v>272</v>
      </c>
      <c r="L30" s="344" t="s">
        <v>273</v>
      </c>
      <c r="M30" s="344" t="s">
        <v>272</v>
      </c>
      <c r="N30" s="344" t="s">
        <v>273</v>
      </c>
      <c r="O30" s="344" t="s">
        <v>272</v>
      </c>
      <c r="P30" s="345" t="s">
        <v>273</v>
      </c>
    </row>
    <row r="31" spans="1:16" s="225" customFormat="1" ht="5.0999999999999996" customHeight="1" x14ac:dyDescent="0.15">
      <c r="A31" s="224"/>
      <c r="B31" s="224"/>
      <c r="E31" s="381"/>
      <c r="F31" s="381"/>
      <c r="G31" s="381"/>
      <c r="H31" s="381"/>
      <c r="I31" s="381"/>
      <c r="J31" s="381"/>
      <c r="K31" s="381"/>
      <c r="L31" s="381"/>
      <c r="M31" s="381"/>
      <c r="N31" s="381"/>
      <c r="O31" s="382"/>
      <c r="P31" s="383"/>
    </row>
    <row r="32" spans="1:16" s="388" customFormat="1" ht="18" customHeight="1" x14ac:dyDescent="0.15">
      <c r="A32" s="384"/>
      <c r="B32" s="352" t="s">
        <v>274</v>
      </c>
      <c r="C32" s="352"/>
      <c r="D32" s="385"/>
      <c r="E32" s="386">
        <f>SUM(E33:E36)</f>
        <v>387</v>
      </c>
      <c r="F32" s="386">
        <f>SUM(F33:F36)</f>
        <v>365</v>
      </c>
      <c r="G32" s="355">
        <f>E32/'[1]○自動計算用データ（表２８～表３０）'!C2*100000</f>
        <v>67.042125668472352</v>
      </c>
      <c r="H32" s="355">
        <f>F32/'[1]○自動計算用データ（表２８～表３０）'!C3*100000</f>
        <v>58.967884313088774</v>
      </c>
      <c r="I32" s="356">
        <f>SUM(I33:I36)</f>
        <v>100.00000000000001</v>
      </c>
      <c r="J32" s="356">
        <f>SUM(J33:J36)</f>
        <v>100</v>
      </c>
      <c r="K32" s="386">
        <f>SUM(K33:K36)</f>
        <v>51594</v>
      </c>
      <c r="L32" s="386">
        <f>SUM(L33:L36)</f>
        <v>53001</v>
      </c>
      <c r="M32" s="355">
        <f>K32/'[1]○自動計算用データ（表２８～表３０）'!C4*100000</f>
        <v>86.441450560387523</v>
      </c>
      <c r="N32" s="355">
        <f>L32/'[1]○自動計算用データ（表２８～表３０）'!C5*100000</f>
        <v>84.003440969613465</v>
      </c>
      <c r="O32" s="387">
        <f>SUM(O33:O36)</f>
        <v>100</v>
      </c>
      <c r="P32" s="357">
        <f>SUM(P33:P36)</f>
        <v>99.999999999999986</v>
      </c>
    </row>
    <row r="33" spans="1:16" s="267" customFormat="1" ht="18" customHeight="1" x14ac:dyDescent="0.15">
      <c r="A33" s="336"/>
      <c r="B33" s="336"/>
      <c r="C33" s="359" t="s">
        <v>290</v>
      </c>
      <c r="E33" s="360">
        <v>30</v>
      </c>
      <c r="F33" s="360">
        <v>49</v>
      </c>
      <c r="G33" s="361">
        <f>E33/'[1]○自動計算用データ（表２８～表３０）'!$C$2*100000</f>
        <v>5.1970640053079347</v>
      </c>
      <c r="H33" s="361">
        <f>F33/'[1]○自動計算用データ（表２８～表３０）'!$C$3*100000</f>
        <v>7.9162365242228754</v>
      </c>
      <c r="I33" s="389">
        <f>E33/$E$32*100</f>
        <v>7.7519379844961236</v>
      </c>
      <c r="J33" s="362">
        <f>F33/$F$32*100</f>
        <v>13.424657534246576</v>
      </c>
      <c r="K33" s="360">
        <v>4080</v>
      </c>
      <c r="L33" s="360">
        <v>6867</v>
      </c>
      <c r="M33" s="361">
        <f>K33/'[1]○自動計算用データ（表２８～表３０）'!$C$4*100000</f>
        <v>6.8357002420122708</v>
      </c>
      <c r="N33" s="361">
        <f>L33/'[1]○自動計算用データ（表２８～表３０）'!$C$5*100000</f>
        <v>10.883787648126178</v>
      </c>
      <c r="O33" s="364">
        <f>K33/$K$32*100</f>
        <v>7.907896267007791</v>
      </c>
      <c r="P33" s="365">
        <f>L33/$L$32*100</f>
        <v>12.956359313975208</v>
      </c>
    </row>
    <row r="34" spans="1:16" s="283" customFormat="1" ht="18" customHeight="1" x14ac:dyDescent="0.15">
      <c r="C34" s="359" t="s">
        <v>291</v>
      </c>
      <c r="E34" s="360">
        <v>154</v>
      </c>
      <c r="F34" s="360">
        <v>105</v>
      </c>
      <c r="G34" s="361">
        <f>E34/'[1]○自動計算用データ（表２８～表３０）'!$C$2*100000</f>
        <v>26.678261893914062</v>
      </c>
      <c r="H34" s="361">
        <f>F34/'[1]○自動計算用データ（表２８～表３０）'!$C$3*100000</f>
        <v>16.963363980477592</v>
      </c>
      <c r="I34" s="389">
        <f>E34/$E$32*100</f>
        <v>39.793281653746767</v>
      </c>
      <c r="J34" s="362">
        <f>F34/$F$32*100</f>
        <v>28.767123287671232</v>
      </c>
      <c r="K34" s="360">
        <v>17884</v>
      </c>
      <c r="L34" s="360">
        <v>14324</v>
      </c>
      <c r="M34" s="361">
        <f>K34/'[1]○自動計算用データ（表２８～表３０）'!$C$4*100000</f>
        <v>29.96315272748712</v>
      </c>
      <c r="N34" s="361">
        <f>L34/'[1]○自動計算用データ（表２８～表３０）'!$C$5*100000</f>
        <v>22.702690297329166</v>
      </c>
      <c r="O34" s="364">
        <f>K34/$K$32*100</f>
        <v>34.662945303717486</v>
      </c>
      <c r="P34" s="365">
        <f>L34/$L$32*100</f>
        <v>27.025905171600535</v>
      </c>
    </row>
    <row r="35" spans="1:16" s="283" customFormat="1" ht="18" customHeight="1" x14ac:dyDescent="0.15">
      <c r="C35" s="359" t="s">
        <v>292</v>
      </c>
      <c r="E35" s="360">
        <v>197</v>
      </c>
      <c r="F35" s="360">
        <v>204</v>
      </c>
      <c r="G35" s="361">
        <f>E35/'[1]○自動計算用データ（表２８～表３０）'!$C$2*100000</f>
        <v>34.127386968188773</v>
      </c>
      <c r="H35" s="361">
        <f>F35/'[1]○自動計算用データ（表２８～表３０）'!$C$3*100000</f>
        <v>32.957392876356465</v>
      </c>
      <c r="I35" s="389">
        <f>E35/$E$32*100</f>
        <v>50.904392764857889</v>
      </c>
      <c r="J35" s="362">
        <f>F35/$F$32*100</f>
        <v>55.890410958904113</v>
      </c>
      <c r="K35" s="360">
        <v>28251</v>
      </c>
      <c r="L35" s="360">
        <v>30238</v>
      </c>
      <c r="M35" s="361">
        <f>K35/'[1]○自動計算用データ（表２８～表３０）'!$C$4*100000</f>
        <v>47.332197925757022</v>
      </c>
      <c r="N35" s="361">
        <f>L35/'[1]○自動計算用データ（表２８～表３０）'!$C$5*100000</f>
        <v>47.925436275526344</v>
      </c>
      <c r="O35" s="364">
        <f>K35/$K$32*100</f>
        <v>54.756367019420857</v>
      </c>
      <c r="P35" s="365">
        <f>L35/$L$32*100</f>
        <v>57.051753740495457</v>
      </c>
    </row>
    <row r="36" spans="1:16" s="283" customFormat="1" ht="18" customHeight="1" x14ac:dyDescent="0.15">
      <c r="C36" s="390" t="s">
        <v>293</v>
      </c>
      <c r="E36" s="360">
        <v>6</v>
      </c>
      <c r="F36" s="360">
        <v>7</v>
      </c>
      <c r="G36" s="361">
        <f>E36/'[1]○自動計算用データ（表２８～表３０）'!$C$2*100000</f>
        <v>1.0394128010615871</v>
      </c>
      <c r="H36" s="361">
        <f>F36/'[1]○自動計算用データ（表２８～表３０）'!$C$3*100000</f>
        <v>1.1308909320318394</v>
      </c>
      <c r="I36" s="389">
        <f>E36/$E$32*100</f>
        <v>1.5503875968992249</v>
      </c>
      <c r="J36" s="362">
        <f>F36/$F$32*100</f>
        <v>1.9178082191780823</v>
      </c>
      <c r="K36" s="360">
        <v>1379</v>
      </c>
      <c r="L36" s="360">
        <v>1572</v>
      </c>
      <c r="M36" s="361">
        <f>K36/'[1]○自動計算用データ（表２８～表３０）'!$C$4*100000</f>
        <v>2.3103996651311078</v>
      </c>
      <c r="N36" s="361">
        <f>L36/'[1]○自動計算用データ（表２８～表３０）'!$C$5*100000</f>
        <v>2.4915267486317685</v>
      </c>
      <c r="O36" s="364">
        <f>K36/$K$32*100</f>
        <v>2.672791409853859</v>
      </c>
      <c r="P36" s="365">
        <f>L36/$L$32*100</f>
        <v>2.9659817739287937</v>
      </c>
    </row>
    <row r="37" spans="1:16" s="283" customFormat="1" ht="5.0999999999999996" customHeight="1" x14ac:dyDescent="0.15">
      <c r="A37" s="391"/>
      <c r="B37" s="391"/>
      <c r="C37" s="391"/>
      <c r="D37" s="391"/>
      <c r="E37" s="392"/>
      <c r="F37" s="392"/>
      <c r="G37" s="392"/>
      <c r="H37" s="392"/>
      <c r="I37" s="392"/>
      <c r="J37" s="392"/>
      <c r="K37" s="392"/>
      <c r="L37" s="392"/>
      <c r="M37" s="392"/>
      <c r="N37" s="392"/>
      <c r="O37" s="392"/>
      <c r="P37" s="393"/>
    </row>
    <row r="38" spans="1:16" s="283" customFormat="1" x14ac:dyDescent="0.15">
      <c r="P38" s="394"/>
    </row>
    <row r="39" spans="1:16" s="283" customFormat="1" x14ac:dyDescent="0.15">
      <c r="J39" s="395"/>
      <c r="P39" s="394"/>
    </row>
    <row r="40" spans="1:16" s="283" customFormat="1" x14ac:dyDescent="0.15">
      <c r="P40" s="394"/>
    </row>
    <row r="41" spans="1:16" s="283" customFormat="1" x14ac:dyDescent="0.15">
      <c r="P41" s="394"/>
    </row>
    <row r="42" spans="1:16" s="283" customFormat="1" x14ac:dyDescent="0.15">
      <c r="P42" s="394"/>
    </row>
    <row r="43" spans="1:16" s="283" customFormat="1" x14ac:dyDescent="0.15">
      <c r="P43" s="394"/>
    </row>
    <row r="44" spans="1:16" s="283" customFormat="1" x14ac:dyDescent="0.15">
      <c r="P44" s="394"/>
    </row>
    <row r="45" spans="1:16" s="283" customFormat="1" x14ac:dyDescent="0.15">
      <c r="P45" s="394"/>
    </row>
    <row r="46" spans="1:16" s="283" customFormat="1" x14ac:dyDescent="0.15">
      <c r="P46" s="394"/>
    </row>
    <row r="47" spans="1:16" s="283" customFormat="1" x14ac:dyDescent="0.15">
      <c r="P47" s="394"/>
    </row>
    <row r="48" spans="1:16" s="283" customFormat="1" x14ac:dyDescent="0.15">
      <c r="P48" s="394"/>
    </row>
    <row r="49" spans="16:16" s="283" customFormat="1" x14ac:dyDescent="0.15">
      <c r="P49" s="394"/>
    </row>
    <row r="76" spans="16:16" s="283" customFormat="1" x14ac:dyDescent="0.15">
      <c r="P76" s="394"/>
    </row>
    <row r="77" spans="16:16" s="283" customFormat="1" x14ac:dyDescent="0.15">
      <c r="P77" s="394"/>
    </row>
    <row r="78" spans="16:16" s="283" customFormat="1" x14ac:dyDescent="0.15">
      <c r="P78" s="394"/>
    </row>
    <row r="79" spans="16:16" s="283" customFormat="1" x14ac:dyDescent="0.15">
      <c r="P79" s="394"/>
    </row>
    <row r="80" spans="16:16" s="283" customFormat="1" x14ac:dyDescent="0.15">
      <c r="P80" s="394"/>
    </row>
    <row r="81" spans="16:16" s="283" customFormat="1" x14ac:dyDescent="0.15">
      <c r="P81" s="394"/>
    </row>
    <row r="82" spans="16:16" s="283" customFormat="1" x14ac:dyDescent="0.15">
      <c r="P82" s="394"/>
    </row>
  </sheetData>
  <mergeCells count="20">
    <mergeCell ref="B32:C32"/>
    <mergeCell ref="B10:C10"/>
    <mergeCell ref="E28:J28"/>
    <mergeCell ref="K28:P28"/>
    <mergeCell ref="B29:C29"/>
    <mergeCell ref="E29:F29"/>
    <mergeCell ref="G29:H29"/>
    <mergeCell ref="I29:J29"/>
    <mergeCell ref="K29:L29"/>
    <mergeCell ref="M29:N29"/>
    <mergeCell ref="O29:P29"/>
    <mergeCell ref="E6:J6"/>
    <mergeCell ref="K6:P6"/>
    <mergeCell ref="B7:C7"/>
    <mergeCell ref="E7:F7"/>
    <mergeCell ref="G7:H7"/>
    <mergeCell ref="I7:J7"/>
    <mergeCell ref="K7:L7"/>
    <mergeCell ref="M7:N7"/>
    <mergeCell ref="O7:P7"/>
  </mergeCells>
  <phoneticPr fontId="3"/>
  <pageMargins left="0.78740157480314965" right="0.78740157480314965" top="0.51181102362204722" bottom="0.98425196850393704" header="0.51181102362204722" footer="0.51181102362204722"/>
  <pageSetup paperSize="9" scale="92" firstPageNumber="36" orientation="portrait" blackAndWhite="1" useFirstPageNumber="1" r:id="rId1"/>
  <headerFooter scaleWithDoc="0"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60"/>
  <sheetViews>
    <sheetView view="pageBreakPreview" topLeftCell="A13" zoomScaleNormal="100" zoomScaleSheetLayoutView="100" workbookViewId="0">
      <selection activeCell="B45" sqref="B45:C45"/>
    </sheetView>
  </sheetViews>
  <sheetFormatPr defaultColWidth="8" defaultRowHeight="12" x14ac:dyDescent="0.15"/>
  <cols>
    <col min="1" max="1" width="0.625" style="220" customWidth="1"/>
    <col min="2" max="2" width="1.875" style="220" customWidth="1"/>
    <col min="3" max="3" width="15.625" style="220" customWidth="1"/>
    <col min="4" max="4" width="0.875" style="220" customWidth="1"/>
    <col min="5" max="6" width="5.125" style="220" customWidth="1"/>
    <col min="7" max="10" width="5.875" style="220" customWidth="1"/>
    <col min="11" max="12" width="7.625" style="220" customWidth="1"/>
    <col min="13" max="15" width="5.875" style="220" customWidth="1"/>
    <col min="16" max="16" width="5.875" style="320" customWidth="1"/>
    <col min="17" max="17" width="8" style="220"/>
    <col min="18" max="18" width="10.75" style="220" bestFit="1" customWidth="1"/>
    <col min="19" max="16384" width="8" style="220"/>
  </cols>
  <sheetData>
    <row r="1" spans="1:16" ht="11.25" customHeight="1" x14ac:dyDescent="0.15">
      <c r="A1" s="46"/>
      <c r="P1" s="396" t="s">
        <v>294</v>
      </c>
    </row>
    <row r="2" spans="1:16" ht="54.95" customHeight="1" x14ac:dyDescent="0.15"/>
    <row r="3" spans="1:16" s="222" customFormat="1" ht="17.25" customHeight="1" x14ac:dyDescent="0.15">
      <c r="A3" s="221" t="s">
        <v>295</v>
      </c>
      <c r="B3" s="221"/>
      <c r="P3" s="330"/>
    </row>
    <row r="4" spans="1:16" s="222" customFormat="1" ht="5.0999999999999996" customHeight="1" x14ac:dyDescent="0.15">
      <c r="A4" s="223"/>
      <c r="B4" s="223"/>
      <c r="P4" s="330"/>
    </row>
    <row r="5" spans="1:16" s="225" customFormat="1" ht="17.25" customHeight="1" thickBot="1" x14ac:dyDescent="0.2">
      <c r="A5" s="224" t="s">
        <v>264</v>
      </c>
      <c r="B5" s="224"/>
      <c r="P5" s="331" t="s">
        <v>265</v>
      </c>
    </row>
    <row r="6" spans="1:16" s="267" customFormat="1" ht="17.25" customHeight="1" thickTop="1" x14ac:dyDescent="0.15">
      <c r="A6" s="332"/>
      <c r="B6" s="332"/>
      <c r="C6" s="333"/>
      <c r="D6" s="333"/>
      <c r="E6" s="334" t="s">
        <v>266</v>
      </c>
      <c r="F6" s="334"/>
      <c r="G6" s="334"/>
      <c r="H6" s="334"/>
      <c r="I6" s="334"/>
      <c r="J6" s="334"/>
      <c r="K6" s="334" t="s">
        <v>288</v>
      </c>
      <c r="L6" s="334"/>
      <c r="M6" s="334"/>
      <c r="N6" s="334"/>
      <c r="O6" s="334"/>
      <c r="P6" s="335"/>
    </row>
    <row r="7" spans="1:16" s="267" customFormat="1" ht="17.25" customHeight="1" x14ac:dyDescent="0.15">
      <c r="A7" s="336"/>
      <c r="B7" s="337" t="s">
        <v>268</v>
      </c>
      <c r="C7" s="337"/>
      <c r="E7" s="338" t="s">
        <v>269</v>
      </c>
      <c r="F7" s="339"/>
      <c r="G7" s="338" t="s">
        <v>270</v>
      </c>
      <c r="H7" s="339"/>
      <c r="I7" s="338" t="s">
        <v>271</v>
      </c>
      <c r="J7" s="339"/>
      <c r="K7" s="338" t="s">
        <v>269</v>
      </c>
      <c r="L7" s="339"/>
      <c r="M7" s="338" t="s">
        <v>270</v>
      </c>
      <c r="N7" s="339"/>
      <c r="O7" s="338" t="s">
        <v>271</v>
      </c>
      <c r="P7" s="340"/>
    </row>
    <row r="8" spans="1:16" s="267" customFormat="1" ht="17.25" customHeight="1" x14ac:dyDescent="0.15">
      <c r="A8" s="341"/>
      <c r="B8" s="341"/>
      <c r="C8" s="342"/>
      <c r="D8" s="343"/>
      <c r="E8" s="344" t="s">
        <v>272</v>
      </c>
      <c r="F8" s="344" t="s">
        <v>273</v>
      </c>
      <c r="G8" s="344" t="s">
        <v>272</v>
      </c>
      <c r="H8" s="344" t="s">
        <v>273</v>
      </c>
      <c r="I8" s="344" t="s">
        <v>272</v>
      </c>
      <c r="J8" s="344" t="s">
        <v>273</v>
      </c>
      <c r="K8" s="344" t="s">
        <v>272</v>
      </c>
      <c r="L8" s="344" t="s">
        <v>273</v>
      </c>
      <c r="M8" s="344" t="s">
        <v>272</v>
      </c>
      <c r="N8" s="344" t="s">
        <v>273</v>
      </c>
      <c r="O8" s="344" t="s">
        <v>272</v>
      </c>
      <c r="P8" s="345" t="s">
        <v>273</v>
      </c>
    </row>
    <row r="9" spans="1:16" s="347" customFormat="1" ht="5.0999999999999996" customHeight="1" x14ac:dyDescent="0.15">
      <c r="A9" s="346"/>
      <c r="B9" s="346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9"/>
      <c r="P9" s="350"/>
    </row>
    <row r="10" spans="1:16" s="358" customFormat="1" ht="30" customHeight="1" x14ac:dyDescent="0.15">
      <c r="A10" s="397"/>
      <c r="B10" s="352" t="s">
        <v>274</v>
      </c>
      <c r="C10" s="352"/>
      <c r="D10" s="353"/>
      <c r="E10" s="398">
        <v>835</v>
      </c>
      <c r="F10" s="398">
        <v>932</v>
      </c>
      <c r="G10" s="399">
        <f>E10/'[1]○自動計算用データ（表２８～表３０）'!C2*100000</f>
        <v>144.65161481440418</v>
      </c>
      <c r="H10" s="399">
        <f>F10/'[1]○自動計算用データ（表２８～表３０）'!C3*100000</f>
        <v>150.57004980766774</v>
      </c>
      <c r="I10" s="400">
        <f>SUM(I11:I15)</f>
        <v>99.999999999999986</v>
      </c>
      <c r="J10" s="400">
        <f>SUM(J11:J15)</f>
        <v>100</v>
      </c>
      <c r="K10" s="398">
        <v>103700</v>
      </c>
      <c r="L10" s="398">
        <v>111010</v>
      </c>
      <c r="M10" s="399">
        <f>K10/'[1]○自動計算用データ（表２８～表３０）'!C4*100000</f>
        <v>173.74071448447856</v>
      </c>
      <c r="N10" s="399">
        <f>L10/'[1]○自動計算用データ（表２８～表３０）'!C5*100000</f>
        <v>175.94426486362124</v>
      </c>
      <c r="O10" s="400">
        <f>SUM(O11:O15)</f>
        <v>100</v>
      </c>
      <c r="P10" s="401">
        <f>SUM(P11:P15)</f>
        <v>99.999999999999986</v>
      </c>
    </row>
    <row r="11" spans="1:16" s="347" customFormat="1" ht="30" customHeight="1" x14ac:dyDescent="0.15">
      <c r="A11" s="346"/>
      <c r="B11" s="336"/>
      <c r="C11" s="359" t="s">
        <v>296</v>
      </c>
      <c r="E11" s="360">
        <v>128</v>
      </c>
      <c r="F11" s="360">
        <v>87</v>
      </c>
      <c r="G11" s="361">
        <f>E11/'[1]○自動計算用データ（表２８～表３０）'!$C$2*100000</f>
        <v>22.174139755980523</v>
      </c>
      <c r="H11" s="361">
        <f>F11/'[1]○自動計算用データ（表２８～表３０）'!$C$3*100000</f>
        <v>14.055358726681433</v>
      </c>
      <c r="I11" s="362">
        <f>E11/$E$10*100</f>
        <v>15.32934131736527</v>
      </c>
      <c r="J11" s="362">
        <f>F11/$F$10*100</f>
        <v>9.3347639484978533</v>
      </c>
      <c r="K11" s="360">
        <v>17926</v>
      </c>
      <c r="L11" s="360">
        <v>12652</v>
      </c>
      <c r="M11" s="361">
        <f>K11/'[1]○自動計算用データ（表２８～表３０）'!$C$4*100000</f>
        <v>30.033520229978421</v>
      </c>
      <c r="N11" s="361">
        <f>L11/'[1]○自動計算用データ（表２８～表３０）'!$C$5*100000</f>
        <v>20.052669480718276</v>
      </c>
      <c r="O11" s="362">
        <f>K11/$K$10*100</f>
        <v>17.286403085824496</v>
      </c>
      <c r="P11" s="402">
        <f>L11/$L$10*100</f>
        <v>11.397171425997659</v>
      </c>
    </row>
    <row r="12" spans="1:16" s="347" customFormat="1" ht="30" customHeight="1" x14ac:dyDescent="0.15">
      <c r="A12" s="346"/>
      <c r="B12" s="336"/>
      <c r="C12" s="403" t="s">
        <v>297</v>
      </c>
      <c r="E12" s="360">
        <v>190</v>
      </c>
      <c r="F12" s="360">
        <v>132</v>
      </c>
      <c r="G12" s="361">
        <f>E12/'[1]○自動計算用データ（表２８～表３０）'!$C$2*100000</f>
        <v>32.914738700283586</v>
      </c>
      <c r="H12" s="361">
        <f>F12/'[1]○自動計算用データ（表２８～表３０）'!$C$3*100000</f>
        <v>21.325371861171828</v>
      </c>
      <c r="I12" s="362">
        <f>E12/$E$10*100</f>
        <v>22.754491017964071</v>
      </c>
      <c r="J12" s="362">
        <f>F12/$F$10*100</f>
        <v>14.163090128755366</v>
      </c>
      <c r="K12" s="360">
        <v>22818</v>
      </c>
      <c r="L12" s="360">
        <v>14605</v>
      </c>
      <c r="M12" s="361">
        <f>K12/'[1]○自動計算用データ（表２８～表３０）'!$C$4*100000</f>
        <v>38.229658853489212</v>
      </c>
      <c r="N12" s="361">
        <f>L12/'[1]○自動計算用データ（表２８～表３０）'!$C$5*100000</f>
        <v>23.148058628350494</v>
      </c>
      <c r="O12" s="362">
        <f>K12/$K$10*100</f>
        <v>22.003857280617165</v>
      </c>
      <c r="P12" s="402">
        <f>L12/$L$10*100</f>
        <v>13.156472389874786</v>
      </c>
    </row>
    <row r="13" spans="1:16" s="347" customFormat="1" ht="30" customHeight="1" x14ac:dyDescent="0.15">
      <c r="A13" s="346"/>
      <c r="B13" s="336"/>
      <c r="C13" s="390" t="s">
        <v>298</v>
      </c>
      <c r="E13" s="360">
        <v>155</v>
      </c>
      <c r="F13" s="360">
        <v>144</v>
      </c>
      <c r="G13" s="361">
        <f>E13/'[1]○自動計算用データ（表２８～表３０）'!$C$2*100000</f>
        <v>26.851497360757662</v>
      </c>
      <c r="H13" s="361">
        <f>F13/'[1]○自動計算用データ（表２８～表３０）'!$C$3*100000</f>
        <v>23.264042030369268</v>
      </c>
      <c r="I13" s="362">
        <f>E13/$E$10*100</f>
        <v>18.562874251497004</v>
      </c>
      <c r="J13" s="362">
        <f>F13/$F$10*100</f>
        <v>15.450643776824036</v>
      </c>
      <c r="K13" s="360">
        <v>16395</v>
      </c>
      <c r="L13" s="360">
        <v>16409</v>
      </c>
      <c r="M13" s="361">
        <f>K13/'[1]○自動計算用データ（表２８～表３０）'!$C$4*100000</f>
        <v>27.468457222497836</v>
      </c>
      <c r="N13" s="361">
        <f>L13/'[1]○自動計算用データ（表２８～表３０）'!$C$5*100000</f>
        <v>26.007291614693816</v>
      </c>
      <c r="O13" s="362">
        <f>K13/$K$10*100</f>
        <v>15.810028929604627</v>
      </c>
      <c r="P13" s="402">
        <f>L13/$L$10*100</f>
        <v>14.781551211602558</v>
      </c>
    </row>
    <row r="14" spans="1:16" s="347" customFormat="1" ht="30" customHeight="1" x14ac:dyDescent="0.15">
      <c r="A14" s="346"/>
      <c r="B14" s="336"/>
      <c r="C14" s="404" t="s">
        <v>299</v>
      </c>
      <c r="E14" s="360">
        <v>295</v>
      </c>
      <c r="F14" s="360">
        <v>456</v>
      </c>
      <c r="G14" s="361">
        <f>E14/'[1]○自動計算用データ（表２８～表３０）'!$C$2*100000</f>
        <v>51.104462718861356</v>
      </c>
      <c r="H14" s="361">
        <f>F14/'[1]○自動計算用データ（表２８～表３０）'!$C$3*100000</f>
        <v>73.669466429502691</v>
      </c>
      <c r="I14" s="362">
        <f>E14/$E$10*100</f>
        <v>35.32934131736527</v>
      </c>
      <c r="J14" s="362">
        <f>F14/$F$10*100</f>
        <v>48.927038626609445</v>
      </c>
      <c r="K14" s="360">
        <v>36374</v>
      </c>
      <c r="L14" s="360">
        <v>53576</v>
      </c>
      <c r="M14" s="361">
        <f>K14/'[1]○自動計算用データ（表２８～表３０）'!$C$4*100000</f>
        <v>60.941607990920176</v>
      </c>
      <c r="N14" s="361">
        <f>L14/'[1]○自動計算用データ（表２８～表３０）'!$C$5*100000</f>
        <v>84.914781860493392</v>
      </c>
      <c r="O14" s="362">
        <f>K14/$K$10*100</f>
        <v>35.076181292189005</v>
      </c>
      <c r="P14" s="402">
        <f>L14/$L$10*100</f>
        <v>48.262318710026122</v>
      </c>
    </row>
    <row r="15" spans="1:16" s="347" customFormat="1" ht="30" customHeight="1" x14ac:dyDescent="0.15">
      <c r="A15" s="346"/>
      <c r="B15" s="336"/>
      <c r="C15" s="359" t="s">
        <v>300</v>
      </c>
      <c r="E15" s="376">
        <f>E10-(SUM(E11:E14))</f>
        <v>67</v>
      </c>
      <c r="F15" s="376">
        <f>F10-(SUM(F11:F14))</f>
        <v>113</v>
      </c>
      <c r="G15" s="361">
        <f>E15/'[1]○自動計算用データ（表２８～表３０）'!$C$2*100000</f>
        <v>11.606776278521053</v>
      </c>
      <c r="H15" s="361">
        <f>F15/'[1]○自動計算用データ（表２８～表３０）'!$C$3*100000</f>
        <v>18.255810759942548</v>
      </c>
      <c r="I15" s="362">
        <f>E15/$E$10*100</f>
        <v>8.023952095808383</v>
      </c>
      <c r="J15" s="362">
        <f>F15/$F$10*100</f>
        <v>12.124463519313304</v>
      </c>
      <c r="K15" s="376">
        <f>K10-(SUM(K11:K14))</f>
        <v>10187</v>
      </c>
      <c r="L15" s="376">
        <f>L10-(SUM(L11:L14))</f>
        <v>13768</v>
      </c>
      <c r="M15" s="361">
        <f>K15/'[1]○自動計算用データ（表２８～表３０）'!$C$4*100000</f>
        <v>17.067470187592892</v>
      </c>
      <c r="N15" s="361">
        <f>L15/'[1]○自動計算用データ（表２８～表３０）'!$C$5*100000</f>
        <v>21.821463279365258</v>
      </c>
      <c r="O15" s="362">
        <f>K15/$K$10*100</f>
        <v>9.8235294117647065</v>
      </c>
      <c r="P15" s="402">
        <f>L15/$L$10*100</f>
        <v>12.402486262498874</v>
      </c>
    </row>
    <row r="16" spans="1:16" s="267" customFormat="1" ht="5.0999999999999996" customHeight="1" x14ac:dyDescent="0.15">
      <c r="A16" s="341"/>
      <c r="B16" s="341"/>
      <c r="C16" s="377"/>
      <c r="D16" s="342"/>
      <c r="E16" s="378"/>
      <c r="F16" s="378"/>
      <c r="G16" s="378"/>
      <c r="H16" s="378"/>
      <c r="I16" s="378"/>
      <c r="J16" s="378"/>
      <c r="K16" s="378"/>
      <c r="L16" s="378"/>
      <c r="M16" s="378"/>
      <c r="N16" s="378"/>
      <c r="O16" s="281"/>
      <c r="P16" s="342"/>
    </row>
    <row r="17" spans="16:16" ht="51" customHeight="1" x14ac:dyDescent="0.15"/>
    <row r="18" spans="16:16" s="283" customFormat="1" x14ac:dyDescent="0.15">
      <c r="P18" s="394"/>
    </row>
    <row r="19" spans="16:16" s="283" customFormat="1" x14ac:dyDescent="0.15">
      <c r="P19" s="394"/>
    </row>
    <row r="20" spans="16:16" s="283" customFormat="1" x14ac:dyDescent="0.15">
      <c r="P20" s="394"/>
    </row>
    <row r="21" spans="16:16" s="283" customFormat="1" x14ac:dyDescent="0.15">
      <c r="P21" s="394"/>
    </row>
    <row r="22" spans="16:16" s="283" customFormat="1" x14ac:dyDescent="0.15">
      <c r="P22" s="394"/>
    </row>
    <row r="23" spans="16:16" s="283" customFormat="1" x14ac:dyDescent="0.15">
      <c r="P23" s="394"/>
    </row>
    <row r="24" spans="16:16" s="283" customFormat="1" x14ac:dyDescent="0.15">
      <c r="P24" s="394"/>
    </row>
    <row r="25" spans="16:16" s="283" customFormat="1" x14ac:dyDescent="0.15">
      <c r="P25" s="394"/>
    </row>
    <row r="26" spans="16:16" s="283" customFormat="1" x14ac:dyDescent="0.15">
      <c r="P26" s="394"/>
    </row>
    <row r="27" spans="16:16" s="283" customFormat="1" x14ac:dyDescent="0.15">
      <c r="P27" s="394"/>
    </row>
    <row r="54" spans="16:16" s="283" customFormat="1" x14ac:dyDescent="0.15">
      <c r="P54" s="394"/>
    </row>
    <row r="55" spans="16:16" s="283" customFormat="1" x14ac:dyDescent="0.15">
      <c r="P55" s="394"/>
    </row>
    <row r="56" spans="16:16" s="283" customFormat="1" x14ac:dyDescent="0.15">
      <c r="P56" s="394"/>
    </row>
    <row r="57" spans="16:16" s="283" customFormat="1" x14ac:dyDescent="0.15">
      <c r="P57" s="394"/>
    </row>
    <row r="58" spans="16:16" s="283" customFormat="1" x14ac:dyDescent="0.15">
      <c r="P58" s="394"/>
    </row>
    <row r="59" spans="16:16" s="283" customFormat="1" x14ac:dyDescent="0.15">
      <c r="P59" s="394"/>
    </row>
    <row r="60" spans="16:16" s="283" customFormat="1" x14ac:dyDescent="0.15">
      <c r="P60" s="394"/>
    </row>
  </sheetData>
  <mergeCells count="10">
    <mergeCell ref="B10:C10"/>
    <mergeCell ref="E6:J6"/>
    <mergeCell ref="K6:P6"/>
    <mergeCell ref="B7:C7"/>
    <mergeCell ref="E7:F7"/>
    <mergeCell ref="G7:H7"/>
    <mergeCell ref="I7:J7"/>
    <mergeCell ref="K7:L7"/>
    <mergeCell ref="M7:N7"/>
    <mergeCell ref="O7:P7"/>
  </mergeCells>
  <phoneticPr fontId="3"/>
  <pageMargins left="0.78740157480314965" right="0.78740157480314965" top="0.51181102362204722" bottom="0.98425196850393704" header="0.51181102362204722" footer="0.51181102362204722"/>
  <pageSetup paperSize="9" scale="92" firstPageNumber="37" orientation="portrait" blackAndWhite="1" useFirstPageNumber="1" r:id="rId1"/>
  <headerFooter scaleWithDoc="0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●表２０</vt:lpstr>
      <vt:lpstr>●表２１</vt:lpstr>
      <vt:lpstr>●表２２</vt:lpstr>
      <vt:lpstr>○表２３</vt:lpstr>
      <vt:lpstr>●表２４</vt:lpstr>
      <vt:lpstr>○表２５(1)，表２６</vt:lpstr>
      <vt:lpstr>○表２５(2)，表２７</vt:lpstr>
      <vt:lpstr>○表２８，表２９</vt:lpstr>
      <vt:lpstr>○表３０</vt:lpstr>
      <vt:lpstr>●表２１!Print_Area</vt:lpstr>
      <vt:lpstr>○表２３!Print_Area</vt:lpstr>
      <vt:lpstr>●表２４!Print_Area</vt:lpstr>
      <vt:lpstr>'○表２５(1)，表２６'!Print_Area</vt:lpstr>
      <vt:lpstr>'○表２５(2)，表２７'!Print_Area</vt:lpstr>
      <vt:lpstr>'○表２８，表２９'!Print_Area</vt:lpstr>
      <vt:lpstr>○表３０!Print_Area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eiseitoukei</dc:creator>
  <cp:lastModifiedBy>eiseitoukei</cp:lastModifiedBy>
  <dcterms:created xsi:type="dcterms:W3CDTF">2024-02-26T01:39:48Z</dcterms:created>
  <dcterms:modified xsi:type="dcterms:W3CDTF">2024-02-26T01:41:33Z</dcterms:modified>
</cp:coreProperties>
</file>